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จำนวน น.ศ. รวม" sheetId="9" r:id="rId1"/>
    <sheet name="ป.เอก" sheetId="1" r:id="rId2"/>
    <sheet name="ป.โท" sheetId="5" r:id="rId3"/>
    <sheet name="ป.บัณฑิต" sheetId="4" r:id="rId4"/>
  </sheets>
  <definedNames>
    <definedName name="_xlnm.Print_Area" localSheetId="0">'จำนวน น.ศ. รวม'!$A$1:$C$13</definedName>
    <definedName name="_xlnm.Print_Area" localSheetId="2">ป.โท!$A$1:$H$113</definedName>
    <definedName name="_xlnm.Print_Area" localSheetId="3">ป.บัณฑิต!$A$1:$C$8</definedName>
    <definedName name="_xlnm.Print_Area" localSheetId="1">ป.เอก!$A$1:$I$33</definedName>
    <definedName name="_xlnm.Print_Titles" localSheetId="2">ป.โท!$1:$2</definedName>
    <definedName name="_xlnm.Print_Titles" localSheetId="1">ป.เอก!$1:$2</definedName>
  </definedNames>
  <calcPr calcId="144525"/>
</workbook>
</file>

<file path=xl/calcChain.xml><?xml version="1.0" encoding="utf-8"?>
<calcChain xmlns="http://schemas.openxmlformats.org/spreadsheetml/2006/main">
  <c r="C4" i="9" l="1"/>
  <c r="C3" i="9"/>
  <c r="D31" i="1"/>
  <c r="E31" i="1"/>
  <c r="C32" i="1" s="1"/>
  <c r="F31" i="1"/>
  <c r="G31" i="1"/>
  <c r="H31" i="1"/>
  <c r="I31" i="1"/>
  <c r="C31" i="1"/>
  <c r="C112" i="5" l="1"/>
  <c r="C8" i="9" l="1"/>
  <c r="C7" i="9"/>
  <c r="C6" i="9"/>
  <c r="D30" i="1"/>
  <c r="E30" i="1"/>
  <c r="F30" i="1"/>
  <c r="G30" i="1"/>
  <c r="H30" i="1"/>
  <c r="I30" i="1"/>
  <c r="C30" i="1"/>
  <c r="C25" i="1"/>
  <c r="C24" i="1"/>
  <c r="C19" i="1"/>
  <c r="C10" i="1"/>
  <c r="E111" i="5"/>
  <c r="F111" i="5"/>
  <c r="G111" i="5"/>
  <c r="H111" i="5"/>
  <c r="C111" i="5"/>
  <c r="D111" i="5"/>
  <c r="C13" i="1" l="1"/>
  <c r="I24" i="1"/>
  <c r="I25" i="1" s="1"/>
  <c r="H24" i="1"/>
  <c r="G24" i="1"/>
  <c r="F24" i="1"/>
  <c r="E24" i="1"/>
  <c r="I19" i="1"/>
  <c r="H19" i="1"/>
  <c r="H25" i="1" s="1"/>
  <c r="G19" i="1"/>
  <c r="G25" i="1" s="1"/>
  <c r="F19" i="1"/>
  <c r="E19" i="1"/>
  <c r="I13" i="1"/>
  <c r="H13" i="1"/>
  <c r="G13" i="1"/>
  <c r="F13" i="1"/>
  <c r="E13" i="1"/>
  <c r="I10" i="1"/>
  <c r="H10" i="1"/>
  <c r="G10" i="1"/>
  <c r="F10" i="1"/>
  <c r="E10" i="1"/>
  <c r="C99" i="5"/>
  <c r="D99" i="5"/>
  <c r="E99" i="5"/>
  <c r="F99" i="5"/>
  <c r="G99" i="5"/>
  <c r="H99" i="5"/>
  <c r="H80" i="5"/>
  <c r="H87" i="5" s="1"/>
  <c r="C80" i="5"/>
  <c r="C110" i="5"/>
  <c r="C104" i="5"/>
  <c r="C94" i="5"/>
  <c r="C86" i="5"/>
  <c r="C71" i="5"/>
  <c r="C57" i="5"/>
  <c r="C35" i="5"/>
  <c r="C11" i="5"/>
  <c r="H110" i="5"/>
  <c r="H104" i="5"/>
  <c r="H94" i="5"/>
  <c r="H86" i="5"/>
  <c r="H71" i="5"/>
  <c r="H57" i="5"/>
  <c r="H35" i="5"/>
  <c r="H11" i="5"/>
  <c r="G110" i="5"/>
  <c r="G104" i="5"/>
  <c r="G94" i="5"/>
  <c r="G86" i="5"/>
  <c r="G80" i="5"/>
  <c r="G71" i="5"/>
  <c r="G57" i="5"/>
  <c r="G35" i="5"/>
  <c r="G58" i="5" s="1"/>
  <c r="G11" i="5"/>
  <c r="F110" i="5"/>
  <c r="F104" i="5"/>
  <c r="F94" i="5"/>
  <c r="F86" i="5"/>
  <c r="F80" i="5"/>
  <c r="F87" i="5" s="1"/>
  <c r="F71" i="5"/>
  <c r="F57" i="5"/>
  <c r="F35" i="5"/>
  <c r="F11" i="5"/>
  <c r="E110" i="5"/>
  <c r="E104" i="5"/>
  <c r="E94" i="5"/>
  <c r="E86" i="5"/>
  <c r="E80" i="5"/>
  <c r="E71" i="5"/>
  <c r="E57" i="5"/>
  <c r="E35" i="5"/>
  <c r="E11" i="5"/>
  <c r="G87" i="5" l="1"/>
  <c r="H58" i="5"/>
  <c r="F58" i="5"/>
  <c r="E25" i="1"/>
  <c r="F25" i="1"/>
  <c r="E87" i="5"/>
  <c r="E58" i="5"/>
  <c r="C58" i="5"/>
  <c r="C87" i="5"/>
  <c r="D80" i="5"/>
  <c r="D94" i="5"/>
  <c r="D104" i="5"/>
  <c r="D110" i="5"/>
  <c r="D11" i="5"/>
  <c r="D87" i="5" l="1"/>
  <c r="D86" i="5"/>
  <c r="D71" i="5"/>
  <c r="D57" i="5"/>
  <c r="D35" i="5"/>
  <c r="D58" i="5" s="1"/>
  <c r="D19" i="1"/>
  <c r="D24" i="1"/>
  <c r="D25" i="1" l="1"/>
  <c r="D13" i="1"/>
  <c r="D10" i="1"/>
  <c r="C9" i="9" l="1"/>
  <c r="C10" i="9"/>
  <c r="C5" i="9" l="1"/>
  <c r="C6" i="4" l="1"/>
  <c r="C11" i="9"/>
</calcChain>
</file>

<file path=xl/sharedStrings.xml><?xml version="1.0" encoding="utf-8"?>
<sst xmlns="http://schemas.openxmlformats.org/spreadsheetml/2006/main" count="286" uniqueCount="109">
  <si>
    <t>คณะ</t>
  </si>
  <si>
    <t>ภาค</t>
  </si>
  <si>
    <t>จำนวน</t>
  </si>
  <si>
    <t>คณะบริหารธุรกิจ</t>
  </si>
  <si>
    <t xml:space="preserve">  - กลุ่มวิชาเอกการตลาด</t>
  </si>
  <si>
    <t xml:space="preserve">  - กลุ่มวิชาเอกการบัญชี</t>
  </si>
  <si>
    <t xml:space="preserve">  - กลุ่มวิชาเอกระบบสารสนเทศ</t>
  </si>
  <si>
    <t xml:space="preserve">  - กลุ่มวิชาเอกการบริหารธุรกิจระหว่างประเทศ</t>
  </si>
  <si>
    <t xml:space="preserve">  - กลุ่มวิชาเอกการจัดการ</t>
  </si>
  <si>
    <t>พิเศษ</t>
  </si>
  <si>
    <t>รวมทั้งคณะ</t>
  </si>
  <si>
    <t>คณะครุศาสตร์อุตสาหกรรม</t>
  </si>
  <si>
    <t>สาขาวิชาเทคนิคศึกษา</t>
  </si>
  <si>
    <t>คณะวิศวกรรมศาสตร์</t>
  </si>
  <si>
    <t>สาขาวิชาวิศวกรรมไฟฟ้า</t>
  </si>
  <si>
    <t>สาขาวิชาวิศวกรรมพลังงานและวัสดุ (นานาชาติ)</t>
  </si>
  <si>
    <t>รวมภาคพิเศษ</t>
  </si>
  <si>
    <t>รวมภาคปกติ</t>
  </si>
  <si>
    <t>รวมทั้งหมด</t>
  </si>
  <si>
    <t>ปกติ</t>
  </si>
  <si>
    <t>สาขาวิชาวิชาชีพครู</t>
  </si>
  <si>
    <t>คณะเทคโนโลยีการเกษตร</t>
  </si>
  <si>
    <t>เทคโนโลยีการผลิตพืช</t>
  </si>
  <si>
    <t>เทคโนโลยีอาหาร</t>
  </si>
  <si>
    <t>คณะเทคโนโลยีคหกรรมศาสตร์</t>
  </si>
  <si>
    <t>คณะเทคโนโลยีสื่อสารมวลชน</t>
  </si>
  <si>
    <t>เทคโนโลยีสื่อสารมวลชน</t>
  </si>
  <si>
    <t>บริหารธุรกิจมหาบัณฑิต</t>
  </si>
  <si>
    <t>คณะวิทยาศาสตร์และเทคโนโลยี</t>
  </si>
  <si>
    <t>ชีววิทยาประยุกต์</t>
  </si>
  <si>
    <t>เคมีนวัตกรรม</t>
  </si>
  <si>
    <t>วิทยาการข้อมูลและสารสนเทศ</t>
  </si>
  <si>
    <t>คณะศิลปกรรมศาสตร์</t>
  </si>
  <si>
    <t>ทัศนศิลป์และการออกแบบ</t>
  </si>
  <si>
    <t>สาขาวิชาวิศวกรรมสิ่งทอ</t>
  </si>
  <si>
    <t>สาขาวิชาวิศวกรรมการผลิต</t>
  </si>
  <si>
    <t>สาขาวิชาวิศวกรรมเคมี</t>
  </si>
  <si>
    <t>สาขาวิชาวิศวกรรมวัสดุ</t>
  </si>
  <si>
    <t>สาขาวิชาวิศวกรรมอิเล็กทรอนิกสและโทรคมนาคม</t>
  </si>
  <si>
    <t>สาขาวิชาวิศวกรรมเครื่องจักรกลเกษตร</t>
  </si>
  <si>
    <t>วิศวกรรมศาสตรมหาบัณฑิต</t>
  </si>
  <si>
    <t>รวมทุกคณะ</t>
  </si>
  <si>
    <t>ระดับ</t>
  </si>
  <si>
    <t>ปริญญาเอก</t>
  </si>
  <si>
    <t>รวมปริญญาเอก</t>
  </si>
  <si>
    <t>ปริญญาโท</t>
  </si>
  <si>
    <t>ประกาศนียบัตรบัณฑิต</t>
  </si>
  <si>
    <t>รวมปริญญาโท</t>
  </si>
  <si>
    <t>รวมประกาศนียบัตรบัณฑิต</t>
  </si>
  <si>
    <t>สาขาวิชาวิทยาการสีและการมองเห็นของมนุษย์ (นานาชาติ)</t>
  </si>
  <si>
    <t>ปรัชญาดุษฎีบัณฑิต (บริหารธุรกิจ)</t>
  </si>
  <si>
    <t>ศึกษาศาสตรมหาบัณฑิต</t>
  </si>
  <si>
    <t>วิศวกรรมเมคคาทรอนิกส์</t>
  </si>
  <si>
    <t>นาฏศิลป์ศึกษา</t>
  </si>
  <si>
    <t>สาขาวิชาวิศวกรรมศาสตร์</t>
  </si>
  <si>
    <t>สาขาวิชาวิศวกรรมพลังงานและวัสดุ</t>
  </si>
  <si>
    <t>วิศวกรรมโยธา-วิศวกรรมโครงสร้าง</t>
  </si>
  <si>
    <t>วิศวกรรมโยธา-วิศวกรรมบริหารงานก่อสร้าง</t>
  </si>
  <si>
    <t>วิศวกรรมโยธา-วิศวกรรมขนส่ง</t>
  </si>
  <si>
    <t>วิศวกรรมโยธา-วิศวกรรมสิ่งแวดล้อม</t>
  </si>
  <si>
    <t>วิศวกรรมไฟฟ้า-วิศวกรรมอิเล็กทรอนิกส์และโทรคมนาคม</t>
  </si>
  <si>
    <t>วิศวกรรมเครื่องกล-วิศวกรรมพลังงาน</t>
  </si>
  <si>
    <t>วิศวกรรมเครื่องกล-หุ่นยนต์และการควบคุม</t>
  </si>
  <si>
    <t>วิศวกรรมอุตสาหการและการผลิต-วิศวกรรมการผลิต</t>
  </si>
  <si>
    <t>วิศวกรรมโยธา-วิศวกรรมเทคนิคธรณี</t>
  </si>
  <si>
    <t>วิศวกรรมไฟฟ้า-วิศวกรรมไฟฟ้าและการควบคุมอัตโนมัติ</t>
  </si>
  <si>
    <t>วิศวกรรมอุตสาหการและการผลิต-วิศวกรรมอุตสาหการ</t>
  </si>
  <si>
    <t>วิศวกรรมไฟฟ้า-วิศวกรรมคอมพิวเตอร์</t>
  </si>
  <si>
    <t>วิศวกรรมเครื่องกล</t>
  </si>
  <si>
    <t>วิศวกรรมไฟฟ้า</t>
  </si>
  <si>
    <t>วิศวกรรมอุตสาหการ</t>
  </si>
  <si>
    <t xml:space="preserve">  - กลุ่มวิชาเอกการจัดการทั่วไป (Executive Program)</t>
  </si>
  <si>
    <t xml:space="preserve">  - กลุ่มวิชาเอกการจัดการวิศวกรรมธุรกิจ (Executive Program)</t>
  </si>
  <si>
    <t xml:space="preserve">  - กลุ่มวิชาเอกการตลาด (Young Program)</t>
  </si>
  <si>
    <t xml:space="preserve">  - กลุ่มวิชาเอกการจัดการทั่วไป (Young Program)</t>
  </si>
  <si>
    <t xml:space="preserve">  - กลุ่มวิชาเอกการบัญชี (Young Program)</t>
  </si>
  <si>
    <t xml:space="preserve">  - กลุ่มวิชาเอกระบบสารสนเทศ (Young Program)</t>
  </si>
  <si>
    <t xml:space="preserve">  - กลุ่มวิชาเอกธุรกิจระหว่างประเทศ (Young Program)</t>
  </si>
  <si>
    <t xml:space="preserve">  - กลุ่มวิชาเอกการจัดการวิศวกรรมธุรกิจ (Young Program)</t>
  </si>
  <si>
    <t xml:space="preserve">  - กลุ่มวิชาเอกการเงิน (Young Program)</t>
  </si>
  <si>
    <t xml:space="preserve">  - กลุ่มวิชาเอกการจัดการโลจิสติกส์ (Young Program)</t>
  </si>
  <si>
    <t>สาขาวิชาเคมีประยุกต์ – กลุ่มวิชาเคมีวัสดุและนาโนเทคโนโลยี</t>
  </si>
  <si>
    <t>สาขาวิชาเคมีประยุกต์ – กลุ่มวิชาเคมีวิเคราะห์และสิ่งแวดล้อม</t>
  </si>
  <si>
    <t>เทคโนโลยีคหกรรมศาสตร์-สิ่งทอและเครื่องนุ่งห่ม</t>
  </si>
  <si>
    <t>เทคโนโลยีคหกรรมศาสตร์-อาหารและโภชนาการ</t>
  </si>
  <si>
    <t>เทคโนโลยีคหกรรมศาสตร์-งานประดิษฐ์</t>
  </si>
  <si>
    <t>เทคโนโลยีคหกรรมศาสตร์-การพัฒนาการเด็กและครอบครัว</t>
  </si>
  <si>
    <t>สาขาวิชาเทคโนโลยีและสื่อสารการศึกษา</t>
  </si>
  <si>
    <t>สาขาวิชาการบริหารการศึกษา</t>
  </si>
  <si>
    <t>สาขาวิชาการวิจัยและพัฒนาหลักสูตร</t>
  </si>
  <si>
    <t>สาขาวิชาการพัฒนาหลักสูตรและนวัตกรรมการสอน</t>
  </si>
  <si>
    <t>ศิลปกรรมศาสตรมหาบัณฑิต</t>
  </si>
  <si>
    <t>วิทยาศาสตรมหาบัณฑิต</t>
  </si>
  <si>
    <t>คหกรรมศาสตรมหาบัณฑิต</t>
  </si>
  <si>
    <t>นักศึกษาเข้าปี
2558</t>
  </si>
  <si>
    <t>นักศึกษาเข้าปี
2559</t>
  </si>
  <si>
    <t>นักศึกษาเข้าปี
2560</t>
  </si>
  <si>
    <t>นักศึกษาเข้าปี
2561</t>
  </si>
  <si>
    <t>นักศึกษาเข้าปี
2562</t>
  </si>
  <si>
    <t>นักศึกษาเข้าปี
2557</t>
  </si>
  <si>
    <t>สาขาวิชาเคมีประยุกต์ – กลุ่มวิชาเทคโนโลยีชีวภาพเพื่ออุตสาหกรรม</t>
  </si>
  <si>
    <t>สาขาวิชาวิทยาการสีและการออกแบบ</t>
  </si>
  <si>
    <t>นักศึกษาเข้าปี
2556</t>
  </si>
  <si>
    <t>ข้อมูล ณ วันที่ 24 มิ.ย. 2562</t>
  </si>
  <si>
    <t>จำนวนนักศึกษาปัจจุบัน ระดับปริญญาเอก ภาคการศึกษาที่ 1 ปีการศึกษา 2562</t>
  </si>
  <si>
    <t>จำนวนนักศึกษาปัจจุบัน ระดับปริญญาโท ภาคการศึกษาที่ 1 ปีการศึกษา 2562</t>
  </si>
  <si>
    <t>จำนวนนักศึกษาปัจจุบัน ระดับประกาศนียบัตรบัณฑิต ภาคการศึกษาที่ 1 ปีการศึกษา 2562</t>
  </si>
  <si>
    <t>จำนวนนักศึกษาปัจจุบัน ระดับบัณฑิตศึกษา
ประจำปีการศึกษา 2562</t>
  </si>
  <si>
    <t>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</si>
</sst>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฿&quot;#,##0.00;[Red]\-&quot;฿&quot;#,##0.00"/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5" fillId="0" borderId="0"/>
    <xf numFmtId="0" fontId="4" fillId="0" borderId="0"/>
    <xf numFmtId="0" fontId="1" fillId="2" borderId="0" applyNumberFormat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3" applyNumberFormat="1" applyFont="1" applyBorder="1" applyAlignment="1">
      <alignment horizontal="left" vertical="center"/>
    </xf>
    <xf numFmtId="0" fontId="6" fillId="0" borderId="1" xfId="12" applyFont="1" applyBorder="1"/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12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/>
    <xf numFmtId="0" fontId="6" fillId="0" borderId="1" xfId="12" applyFont="1" applyBorder="1"/>
    <xf numFmtId="0" fontId="0" fillId="0" borderId="0" xfId="0"/>
    <xf numFmtId="0" fontId="6" fillId="0" borderId="1" xfId="12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6" fillId="0" borderId="1" xfId="12" applyFont="1" applyBorder="1"/>
    <xf numFmtId="0" fontId="7" fillId="0" borderId="1" xfId="12" applyFont="1" applyBorder="1"/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2" xfId="12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Fill="1" applyBorder="1"/>
    <xf numFmtId="0" fontId="3" fillId="0" borderId="0" xfId="0" applyFont="1"/>
    <xf numFmtId="0" fontId="9" fillId="0" borderId="0" xfId="0" applyFont="1"/>
    <xf numFmtId="0" fontId="2" fillId="0" borderId="1" xfId="0" applyFont="1" applyFill="1" applyBorder="1" applyAlignment="1">
      <alignment vertical="center" wrapText="1"/>
    </xf>
    <xf numFmtId="0" fontId="6" fillId="0" borderId="3" xfId="12" applyFont="1" applyBorder="1"/>
    <xf numFmtId="0" fontId="6" fillId="0" borderId="1" xfId="12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1" xfId="0" applyFill="1" applyBorder="1"/>
    <xf numFmtId="0" fontId="2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0" fillId="0" borderId="4" xfId="0" applyBorder="1"/>
  </cellXfs>
  <cellStyles count="13">
    <cellStyle name="20% - Accent5 2" xfId="4"/>
    <cellStyle name="Comma 10" xfId="5"/>
    <cellStyle name="Comma 2" xfId="6"/>
    <cellStyle name="Normal" xfId="0" builtinId="0"/>
    <cellStyle name="Normal 2" xfId="7"/>
    <cellStyle name="Normal 4" xfId="8"/>
    <cellStyle name="Normal 5" xfId="9"/>
    <cellStyle name="Normal 6" xfId="2"/>
    <cellStyle name="Normal_แยก คณะ ผลผลิต" xfId="12"/>
    <cellStyle name="เครื่องหมายจุลภาค 2 2" xfId="10"/>
    <cellStyle name="เครื่องหมายจุลภาค 5" xfId="11"/>
    <cellStyle name="ปกติ 2 2" xfId="3"/>
    <cellStyle name="ปกติ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12" sqref="G12"/>
    </sheetView>
  </sheetViews>
  <sheetFormatPr defaultColWidth="9" defaultRowHeight="15"/>
  <cols>
    <col min="1" max="1" width="36.42578125" style="16" customWidth="1"/>
    <col min="2" max="2" width="20.42578125" style="16" customWidth="1"/>
    <col min="3" max="3" width="23.42578125" style="16" customWidth="1"/>
    <col min="4" max="4" width="8.28515625" style="16" customWidth="1"/>
    <col min="5" max="16384" width="9" style="16"/>
  </cols>
  <sheetData>
    <row r="1" spans="1:10" ht="48.75" customHeight="1">
      <c r="A1" s="40" t="s">
        <v>107</v>
      </c>
      <c r="B1" s="41"/>
      <c r="C1" s="41"/>
    </row>
    <row r="2" spans="1:10" ht="21">
      <c r="A2" s="9" t="s">
        <v>42</v>
      </c>
      <c r="B2" s="9" t="s">
        <v>1</v>
      </c>
      <c r="C2" s="9" t="s">
        <v>2</v>
      </c>
    </row>
    <row r="3" spans="1:10" ht="21">
      <c r="A3" s="18" t="s">
        <v>43</v>
      </c>
      <c r="B3" s="19" t="s">
        <v>19</v>
      </c>
      <c r="C3" s="19">
        <f>SUM(ป.เอก!C13+ป.เอก!D13+ป.เอก!E13+ป.เอก!F13+ป.เอก!G13+ป.เอก!H13+ป.เอก!I13+ป.เอก!C19+ป.เอก!D19+ป.เอก!E19+ป.เอก!F19+ป.เอก!G19+ป.เอก!H19+ป.เอก!I19+ป.เอก!C27+ป.เอก!D27+ป.เอก!E27+ป.เอก!F27+ป.เอก!G27+ป.เอก!H27+ป.เอก!I27+ป.เอก!C29+ป.เอก!D29+ป.เอก!E29+ป.เอก!F29+ป.เอก!G29+ป.เอก!H29+ป.เอก!I29)</f>
        <v>56</v>
      </c>
    </row>
    <row r="4" spans="1:10" ht="21">
      <c r="A4" s="18" t="s">
        <v>43</v>
      </c>
      <c r="B4" s="19" t="s">
        <v>9</v>
      </c>
      <c r="C4" s="19">
        <f>SUM(ป.เอก!C10+ป.เอก!D10+ป.เอก!E10+ป.เอก!F10+ป.เอก!G10+ป.เอก!H10+ป.เอก!C24+ป.เอก!D24+ป.เอก!E24+ป.เอก!F24+ป.เอก!G24+ป.เอก!H24+ป.เอก!I24+ป.เอก!C28+ป.เอก!D28+ป.เอก!E28+ป.เอก!F28+ป.เอก!G28+ป.เอก!H28+ป.เอก!I28)</f>
        <v>55</v>
      </c>
    </row>
    <row r="5" spans="1:10" ht="21">
      <c r="A5" s="38" t="s">
        <v>44</v>
      </c>
      <c r="B5" s="38"/>
      <c r="C5" s="9">
        <f>SUM(C3:C4)</f>
        <v>111</v>
      </c>
    </row>
    <row r="6" spans="1:10" ht="21">
      <c r="A6" s="18" t="s">
        <v>45</v>
      </c>
      <c r="B6" s="19" t="s">
        <v>19</v>
      </c>
      <c r="C6" s="19">
        <f>SUM(ป.โท!C35+ป.โท!D35+ป.โท!E35+ป.โท!F35+ป.โท!G35+ป.โท!H35+ป.โท!C80+ป.โท!D80+ป.โท!E80+ป.โท!F80+ป.โท!G80+ป.โท!H80+ป.โท!C98+ป.โท!D98+ป.โท!E98+ป.โท!F98+ป.โท!G98+ป.โท!H98)</f>
        <v>167</v>
      </c>
    </row>
    <row r="7" spans="1:10" ht="21">
      <c r="A7" s="18" t="s">
        <v>45</v>
      </c>
      <c r="B7" s="19" t="s">
        <v>9</v>
      </c>
      <c r="C7" s="19">
        <f>SUM(ป.โท!C11+ป.โท!D11+ป.โท!E11+ป.โท!F11+ป.โท!G11+ป.โท!H11+ป.โท!C57+ป.โท!D57+ป.โท!E57+ป.โท!F57+ป.โท!G57+ป.โท!H57+ป.โท!C71+ป.โท!D71+ป.โท!E71+ป.โท!F71+ป.โท!G71+ป.โท!H71+ป.โท!C86+ป.โท!D86+ป.โท!E86+ป.โท!F86+ป.โท!G86+ป.โท!H86+ป.โท!C94+ป.โท!D94+ป.โท!E94+ป.โท!F94+ป.โท!G94+ป.โท!H94+ป.โท!C97+ป.โท!D97+ป.โท!E97+ป.โท!F97+ป.โท!G97+ป.โท!H97+ป.โท!C104+ป.โท!D104+ป.โท!E104+ป.โท!F104+ป.โท!G104+ป.โท!H104+ป.โท!C107+ป.โท!D107+ป.โท!E107+ป.โท!F107+ป.โท!G107+ป.โท!H107+ป.โท!C109+ป.โท!D109+ป.โท!E109+ป.โท!F109+ป.โท!G109+ป.โท!H109)</f>
        <v>572</v>
      </c>
    </row>
    <row r="8" spans="1:10" ht="21">
      <c r="A8" s="38" t="s">
        <v>47</v>
      </c>
      <c r="B8" s="38"/>
      <c r="C8" s="9">
        <f>SUM(C6:C7)</f>
        <v>739</v>
      </c>
    </row>
    <row r="9" spans="1:10" ht="21">
      <c r="A9" s="14" t="s">
        <v>46</v>
      </c>
      <c r="B9" s="19" t="s">
        <v>9</v>
      </c>
      <c r="C9" s="19">
        <f>SUM(ป.บัณฑิต!C6)</f>
        <v>174</v>
      </c>
      <c r="G9" s="28"/>
      <c r="H9" s="28"/>
      <c r="I9" s="28"/>
      <c r="J9" s="28"/>
    </row>
    <row r="10" spans="1:10" ht="21">
      <c r="A10" s="38" t="s">
        <v>48</v>
      </c>
      <c r="B10" s="38"/>
      <c r="C10" s="7">
        <f>SUM(ป.บัณฑิต!C6)</f>
        <v>174</v>
      </c>
    </row>
    <row r="11" spans="1:10" ht="21">
      <c r="A11" s="38" t="s">
        <v>18</v>
      </c>
      <c r="B11" s="38"/>
      <c r="C11" s="9">
        <f>SUM(C5,C8,C10)</f>
        <v>1024</v>
      </c>
    </row>
    <row r="12" spans="1:10" ht="21">
      <c r="A12" s="27"/>
      <c r="B12" s="1"/>
      <c r="C12" s="1"/>
    </row>
    <row r="13" spans="1:10" ht="24.75" customHeight="1">
      <c r="A13" s="1"/>
      <c r="B13" s="39" t="s">
        <v>103</v>
      </c>
      <c r="C13" s="39"/>
    </row>
  </sheetData>
  <mergeCells count="6">
    <mergeCell ref="A10:B10"/>
    <mergeCell ref="A11:B11"/>
    <mergeCell ref="B13:C13"/>
    <mergeCell ref="A8:B8"/>
    <mergeCell ref="A1:C1"/>
    <mergeCell ref="A5:B5"/>
  </mergeCells>
  <pageMargins left="0.9055118110236221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9" zoomScale="90" zoomScaleNormal="90" workbookViewId="0">
      <selection activeCell="C31" sqref="C31"/>
    </sheetView>
  </sheetViews>
  <sheetFormatPr defaultRowHeight="15"/>
  <cols>
    <col min="1" max="1" width="48.85546875" bestFit="1" customWidth="1"/>
    <col min="2" max="2" width="5.42578125" bestFit="1" customWidth="1"/>
    <col min="3" max="3" width="12.5703125" style="16" customWidth="1"/>
    <col min="4" max="4" width="12.5703125" customWidth="1"/>
    <col min="5" max="9" width="12.5703125" style="16" customWidth="1"/>
    <col min="10" max="15" width="9.5703125" customWidth="1"/>
  </cols>
  <sheetData>
    <row r="1" spans="1:9" ht="33.75" customHeight="1">
      <c r="A1" s="42" t="s">
        <v>104</v>
      </c>
      <c r="B1" s="42"/>
      <c r="C1" s="42"/>
      <c r="D1" s="42"/>
      <c r="E1" s="42"/>
      <c r="F1" s="42"/>
      <c r="G1" s="42"/>
      <c r="H1" s="42"/>
      <c r="I1" s="42"/>
    </row>
    <row r="2" spans="1:9" ht="42">
      <c r="A2" s="9" t="s">
        <v>0</v>
      </c>
      <c r="B2" s="9" t="s">
        <v>1</v>
      </c>
      <c r="C2" s="32" t="s">
        <v>102</v>
      </c>
      <c r="D2" s="32" t="s">
        <v>99</v>
      </c>
      <c r="E2" s="32" t="s">
        <v>94</v>
      </c>
      <c r="F2" s="32" t="s">
        <v>95</v>
      </c>
      <c r="G2" s="32" t="s">
        <v>96</v>
      </c>
      <c r="H2" s="32" t="s">
        <v>97</v>
      </c>
      <c r="I2" s="32" t="s">
        <v>98</v>
      </c>
    </row>
    <row r="3" spans="1:9" ht="21">
      <c r="A3" s="4" t="s">
        <v>3</v>
      </c>
      <c r="B3" s="25"/>
      <c r="C3" s="25"/>
      <c r="D3" s="25"/>
      <c r="E3" s="25"/>
      <c r="F3" s="25"/>
      <c r="G3" s="25"/>
      <c r="H3" s="25"/>
      <c r="I3" s="25"/>
    </row>
    <row r="4" spans="1:9" ht="21">
      <c r="A4" s="3" t="s">
        <v>50</v>
      </c>
      <c r="B4" s="25"/>
      <c r="C4" s="25"/>
      <c r="D4" s="25"/>
      <c r="E4" s="25"/>
      <c r="F4" s="25"/>
      <c r="G4" s="25"/>
      <c r="H4" s="25"/>
      <c r="I4" s="25"/>
    </row>
    <row r="5" spans="1:9" ht="21">
      <c r="A5" s="5" t="s">
        <v>4</v>
      </c>
      <c r="B5" s="6" t="s">
        <v>9</v>
      </c>
      <c r="C5" s="24">
        <v>0</v>
      </c>
      <c r="D5" s="24">
        <v>0</v>
      </c>
      <c r="E5" s="24">
        <v>0</v>
      </c>
      <c r="F5" s="24">
        <v>1</v>
      </c>
      <c r="G5" s="24">
        <v>0</v>
      </c>
      <c r="H5" s="24">
        <v>0</v>
      </c>
      <c r="I5" s="24">
        <v>0</v>
      </c>
    </row>
    <row r="6" spans="1:9" ht="21">
      <c r="A6" s="5" t="s">
        <v>8</v>
      </c>
      <c r="B6" s="6" t="s">
        <v>9</v>
      </c>
      <c r="C6" s="24">
        <v>0</v>
      </c>
      <c r="D6" s="24">
        <v>0</v>
      </c>
      <c r="E6" s="24">
        <v>6</v>
      </c>
      <c r="F6" s="24">
        <v>1</v>
      </c>
      <c r="G6" s="24">
        <v>0</v>
      </c>
      <c r="H6" s="24">
        <v>4</v>
      </c>
      <c r="I6" s="24">
        <v>0</v>
      </c>
    </row>
    <row r="7" spans="1:9" ht="21">
      <c r="A7" s="5" t="s">
        <v>7</v>
      </c>
      <c r="B7" s="6" t="s">
        <v>9</v>
      </c>
      <c r="C7" s="24">
        <v>2</v>
      </c>
      <c r="D7" s="24">
        <v>0</v>
      </c>
      <c r="E7" s="24">
        <v>2</v>
      </c>
      <c r="F7" s="24">
        <v>1</v>
      </c>
      <c r="G7" s="24">
        <v>0</v>
      </c>
      <c r="H7" s="24">
        <v>0</v>
      </c>
      <c r="I7" s="24">
        <v>0</v>
      </c>
    </row>
    <row r="8" spans="1:9" ht="21">
      <c r="A8" s="5" t="s">
        <v>5</v>
      </c>
      <c r="B8" s="6" t="s">
        <v>9</v>
      </c>
      <c r="C8" s="24">
        <v>5</v>
      </c>
      <c r="D8" s="24">
        <v>0</v>
      </c>
      <c r="E8" s="24">
        <v>4</v>
      </c>
      <c r="F8" s="24">
        <v>10</v>
      </c>
      <c r="G8" s="24">
        <v>0</v>
      </c>
      <c r="H8" s="24">
        <v>3</v>
      </c>
      <c r="I8" s="24">
        <v>0</v>
      </c>
    </row>
    <row r="9" spans="1:9" ht="21">
      <c r="A9" s="5" t="s">
        <v>6</v>
      </c>
      <c r="B9" s="6" t="s">
        <v>9</v>
      </c>
      <c r="C9" s="24">
        <v>0</v>
      </c>
      <c r="D9" s="24">
        <v>0</v>
      </c>
      <c r="E9" s="24">
        <v>0</v>
      </c>
      <c r="F9" s="24">
        <v>2</v>
      </c>
      <c r="G9" s="24">
        <v>0</v>
      </c>
      <c r="H9" s="24">
        <v>0</v>
      </c>
      <c r="I9" s="24">
        <v>0</v>
      </c>
    </row>
    <row r="10" spans="1:9" ht="21">
      <c r="A10" s="38" t="s">
        <v>10</v>
      </c>
      <c r="B10" s="38"/>
      <c r="C10" s="7">
        <f>SUM(C5:C9)</f>
        <v>7</v>
      </c>
      <c r="D10" s="7">
        <f>SUM(D5:D9)</f>
        <v>0</v>
      </c>
      <c r="E10" s="7">
        <f t="shared" ref="E10:I10" si="0">SUM(E5:E9)</f>
        <v>12</v>
      </c>
      <c r="F10" s="7">
        <f t="shared" si="0"/>
        <v>15</v>
      </c>
      <c r="G10" s="7">
        <f t="shared" si="0"/>
        <v>0</v>
      </c>
      <c r="H10" s="7">
        <f t="shared" si="0"/>
        <v>7</v>
      </c>
      <c r="I10" s="7">
        <f t="shared" si="0"/>
        <v>0</v>
      </c>
    </row>
    <row r="11" spans="1:9" ht="21">
      <c r="A11" s="11" t="s">
        <v>11</v>
      </c>
      <c r="B11" s="2"/>
      <c r="C11" s="2"/>
      <c r="D11" s="2"/>
      <c r="E11" s="2"/>
      <c r="F11" s="2"/>
      <c r="G11" s="2"/>
      <c r="H11" s="2"/>
      <c r="I11" s="2"/>
    </row>
    <row r="12" spans="1:9" ht="21">
      <c r="A12" s="8" t="s">
        <v>12</v>
      </c>
      <c r="B12" s="15" t="s">
        <v>19</v>
      </c>
      <c r="C12" s="24">
        <v>5</v>
      </c>
      <c r="D12" s="24">
        <v>5</v>
      </c>
      <c r="E12" s="24">
        <v>5</v>
      </c>
      <c r="F12" s="24">
        <v>6</v>
      </c>
      <c r="G12" s="24">
        <v>0</v>
      </c>
      <c r="H12" s="24">
        <v>0</v>
      </c>
      <c r="I12" s="24">
        <v>0</v>
      </c>
    </row>
    <row r="13" spans="1:9" s="10" customFormat="1" ht="21">
      <c r="A13" s="38" t="s">
        <v>10</v>
      </c>
      <c r="B13" s="38"/>
      <c r="C13" s="7">
        <f>SUM(C12)</f>
        <v>5</v>
      </c>
      <c r="D13" s="7">
        <f>SUM(D12)</f>
        <v>5</v>
      </c>
      <c r="E13" s="7">
        <f t="shared" ref="E13:I13" si="1">SUM(E12)</f>
        <v>5</v>
      </c>
      <c r="F13" s="7">
        <f t="shared" si="1"/>
        <v>6</v>
      </c>
      <c r="G13" s="7">
        <f t="shared" si="1"/>
        <v>0</v>
      </c>
      <c r="H13" s="7">
        <f t="shared" si="1"/>
        <v>0</v>
      </c>
      <c r="I13" s="7">
        <f t="shared" si="1"/>
        <v>0</v>
      </c>
    </row>
    <row r="14" spans="1:9" ht="21">
      <c r="A14" s="13" t="s">
        <v>13</v>
      </c>
      <c r="B14" s="2"/>
      <c r="C14" s="34"/>
      <c r="D14" s="34"/>
      <c r="E14" s="34"/>
      <c r="F14" s="34"/>
      <c r="G14" s="34"/>
      <c r="H14" s="34"/>
      <c r="I14" s="34"/>
    </row>
    <row r="15" spans="1:9" ht="21">
      <c r="A15" s="14" t="s">
        <v>15</v>
      </c>
      <c r="B15" s="15" t="s">
        <v>19</v>
      </c>
      <c r="C15" s="24">
        <v>2</v>
      </c>
      <c r="D15" s="24">
        <v>2</v>
      </c>
      <c r="E15" s="24">
        <v>0</v>
      </c>
      <c r="F15" s="24">
        <v>0</v>
      </c>
      <c r="G15" s="24">
        <v>4</v>
      </c>
      <c r="H15" s="24">
        <v>0</v>
      </c>
      <c r="I15" s="24">
        <v>0</v>
      </c>
    </row>
    <row r="16" spans="1:9" s="16" customFormat="1" ht="21">
      <c r="A16" s="14" t="s">
        <v>55</v>
      </c>
      <c r="B16" s="19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</v>
      </c>
      <c r="I16" s="24">
        <v>0</v>
      </c>
    </row>
    <row r="17" spans="1:9" ht="21">
      <c r="A17" s="14" t="s">
        <v>14</v>
      </c>
      <c r="B17" s="15" t="s">
        <v>19</v>
      </c>
      <c r="C17" s="24">
        <v>2</v>
      </c>
      <c r="D17" s="24">
        <v>2</v>
      </c>
      <c r="E17" s="24">
        <v>5</v>
      </c>
      <c r="F17" s="24">
        <v>2</v>
      </c>
      <c r="G17" s="24">
        <v>1</v>
      </c>
      <c r="H17" s="24">
        <v>2</v>
      </c>
      <c r="I17" s="24">
        <v>0</v>
      </c>
    </row>
    <row r="18" spans="1:9" s="16" customFormat="1" ht="21">
      <c r="A18" s="14" t="s">
        <v>54</v>
      </c>
      <c r="B18" s="19" t="s">
        <v>19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4</v>
      </c>
      <c r="I18" s="24">
        <v>4</v>
      </c>
    </row>
    <row r="19" spans="1:9" ht="21">
      <c r="A19" s="38" t="s">
        <v>17</v>
      </c>
      <c r="B19" s="38"/>
      <c r="C19" s="7">
        <f>SUM(C15:C18)</f>
        <v>4</v>
      </c>
      <c r="D19" s="7">
        <f>SUM(D15:D18)</f>
        <v>4</v>
      </c>
      <c r="E19" s="7">
        <f t="shared" ref="E19:I19" si="2">SUM(E15:E18)</f>
        <v>5</v>
      </c>
      <c r="F19" s="7">
        <f t="shared" si="2"/>
        <v>2</v>
      </c>
      <c r="G19" s="7">
        <f t="shared" si="2"/>
        <v>5</v>
      </c>
      <c r="H19" s="7">
        <f t="shared" si="2"/>
        <v>7</v>
      </c>
      <c r="I19" s="7">
        <f t="shared" si="2"/>
        <v>4</v>
      </c>
    </row>
    <row r="20" spans="1:9" ht="21">
      <c r="A20" s="13" t="s">
        <v>13</v>
      </c>
      <c r="B20" s="2"/>
      <c r="C20" s="34"/>
      <c r="D20" s="34"/>
      <c r="E20" s="34"/>
      <c r="F20" s="34"/>
      <c r="G20" s="34"/>
      <c r="H20" s="34"/>
      <c r="I20" s="34"/>
    </row>
    <row r="21" spans="1:9" ht="21">
      <c r="A21" s="14" t="s">
        <v>15</v>
      </c>
      <c r="B21" s="15" t="s">
        <v>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21">
      <c r="A22" s="14" t="s">
        <v>14</v>
      </c>
      <c r="B22" s="15" t="s">
        <v>9</v>
      </c>
      <c r="C22" s="24">
        <v>0</v>
      </c>
      <c r="D22" s="24">
        <v>4</v>
      </c>
      <c r="E22" s="24">
        <v>1</v>
      </c>
      <c r="F22" s="24">
        <v>2</v>
      </c>
      <c r="G22" s="24">
        <v>1</v>
      </c>
      <c r="H22" s="24">
        <v>1</v>
      </c>
      <c r="I22" s="24">
        <v>3</v>
      </c>
    </row>
    <row r="23" spans="1:9" s="16" customFormat="1" ht="21">
      <c r="A23" s="14" t="s">
        <v>54</v>
      </c>
      <c r="B23" s="19" t="s">
        <v>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2</v>
      </c>
    </row>
    <row r="24" spans="1:9" s="16" customFormat="1" ht="21">
      <c r="A24" s="43" t="s">
        <v>16</v>
      </c>
      <c r="B24" s="44"/>
      <c r="C24" s="7">
        <f>SUM(C21:C23)</f>
        <v>0</v>
      </c>
      <c r="D24" s="7">
        <f>SUM(D21:D23)</f>
        <v>4</v>
      </c>
      <c r="E24" s="7">
        <f t="shared" ref="E24:I24" si="3">SUM(E21:E23)</f>
        <v>1</v>
      </c>
      <c r="F24" s="7">
        <f t="shared" si="3"/>
        <v>2</v>
      </c>
      <c r="G24" s="7">
        <f t="shared" si="3"/>
        <v>1</v>
      </c>
      <c r="H24" s="7">
        <f t="shared" si="3"/>
        <v>1</v>
      </c>
      <c r="I24" s="7">
        <f t="shared" si="3"/>
        <v>5</v>
      </c>
    </row>
    <row r="25" spans="1:9" s="16" customFormat="1" ht="21">
      <c r="A25" s="43" t="s">
        <v>10</v>
      </c>
      <c r="B25" s="44"/>
      <c r="C25" s="7">
        <f>SUM(C19,C24)</f>
        <v>4</v>
      </c>
      <c r="D25" s="7">
        <f>SUM(D19,D24)</f>
        <v>8</v>
      </c>
      <c r="E25" s="7">
        <f t="shared" ref="E25:I25" si="4">SUM(E19,E24)</f>
        <v>6</v>
      </c>
      <c r="F25" s="7">
        <f t="shared" si="4"/>
        <v>4</v>
      </c>
      <c r="G25" s="7">
        <f t="shared" si="4"/>
        <v>6</v>
      </c>
      <c r="H25" s="7">
        <f t="shared" si="4"/>
        <v>8</v>
      </c>
      <c r="I25" s="7">
        <f t="shared" si="4"/>
        <v>9</v>
      </c>
    </row>
    <row r="26" spans="1:9" s="16" customFormat="1" ht="21">
      <c r="A26" s="17" t="s">
        <v>25</v>
      </c>
      <c r="B26" s="2"/>
      <c r="C26" s="34"/>
      <c r="D26" s="34"/>
      <c r="E26" s="34"/>
      <c r="F26" s="34"/>
      <c r="G26" s="34"/>
      <c r="H26" s="34"/>
      <c r="I26" s="34"/>
    </row>
    <row r="27" spans="1:9" s="16" customFormat="1" ht="21">
      <c r="A27" s="14" t="s">
        <v>49</v>
      </c>
      <c r="B27" s="19" t="s">
        <v>19</v>
      </c>
      <c r="C27" s="24">
        <v>0</v>
      </c>
      <c r="D27" s="24">
        <v>0</v>
      </c>
      <c r="E27" s="24">
        <v>0</v>
      </c>
      <c r="F27" s="24">
        <v>0</v>
      </c>
      <c r="G27" s="24">
        <v>2</v>
      </c>
      <c r="H27" s="24">
        <v>2</v>
      </c>
      <c r="I27" s="24">
        <v>0</v>
      </c>
    </row>
    <row r="28" spans="1:9" s="16" customFormat="1" ht="21">
      <c r="A28" s="14" t="s">
        <v>49</v>
      </c>
      <c r="B28" s="19" t="s">
        <v>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16" customFormat="1" ht="21">
      <c r="A29" s="14" t="s">
        <v>101</v>
      </c>
      <c r="B29" s="19" t="s">
        <v>19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16" customFormat="1" ht="21">
      <c r="A30" s="43" t="s">
        <v>10</v>
      </c>
      <c r="B30" s="44"/>
      <c r="C30" s="7">
        <f>SUM(C27:C29)</f>
        <v>0</v>
      </c>
      <c r="D30" s="7">
        <f t="shared" ref="D30:I30" si="5">SUM(D27:D29)</f>
        <v>0</v>
      </c>
      <c r="E30" s="7">
        <f t="shared" si="5"/>
        <v>0</v>
      </c>
      <c r="F30" s="7">
        <f t="shared" si="5"/>
        <v>0</v>
      </c>
      <c r="G30" s="7">
        <f t="shared" si="5"/>
        <v>2</v>
      </c>
      <c r="H30" s="7">
        <f t="shared" si="5"/>
        <v>2</v>
      </c>
      <c r="I30" s="7">
        <f t="shared" si="5"/>
        <v>0</v>
      </c>
    </row>
    <row r="31" spans="1:9" ht="21">
      <c r="A31" s="38" t="s">
        <v>18</v>
      </c>
      <c r="B31" s="38"/>
      <c r="C31" s="48">
        <f>SUM(C10,C13,C25,C30)</f>
        <v>16</v>
      </c>
      <c r="D31" s="48">
        <f t="shared" ref="D31:I31" si="6">SUM(D10,D13,D25,D30)</f>
        <v>13</v>
      </c>
      <c r="E31" s="48">
        <f t="shared" si="6"/>
        <v>23</v>
      </c>
      <c r="F31" s="48">
        <f t="shared" si="6"/>
        <v>25</v>
      </c>
      <c r="G31" s="48">
        <f t="shared" si="6"/>
        <v>8</v>
      </c>
      <c r="H31" s="48">
        <f t="shared" si="6"/>
        <v>17</v>
      </c>
      <c r="I31" s="48">
        <f t="shared" si="6"/>
        <v>9</v>
      </c>
    </row>
    <row r="32" spans="1:9" s="16" customFormat="1" ht="21">
      <c r="A32" s="45" t="s">
        <v>18</v>
      </c>
      <c r="B32" s="47"/>
      <c r="C32" s="37">
        <f>SUM(C31:I31)</f>
        <v>111</v>
      </c>
      <c r="D32" s="35" t="s">
        <v>108</v>
      </c>
      <c r="E32" s="35"/>
      <c r="F32" s="35"/>
      <c r="G32" s="35"/>
      <c r="H32" s="35"/>
      <c r="I32" s="49"/>
    </row>
    <row r="33" spans="1:9" ht="21">
      <c r="A33" s="1"/>
      <c r="B33" s="33"/>
      <c r="C33" s="33"/>
      <c r="D33" s="33"/>
      <c r="E33"/>
      <c r="F33"/>
      <c r="G33" s="39" t="s">
        <v>103</v>
      </c>
      <c r="H33" s="39"/>
      <c r="I33"/>
    </row>
  </sheetData>
  <mergeCells count="10">
    <mergeCell ref="G33:H33"/>
    <mergeCell ref="A1:I1"/>
    <mergeCell ref="A30:B30"/>
    <mergeCell ref="A31:B31"/>
    <mergeCell ref="A10:B10"/>
    <mergeCell ref="A13:B13"/>
    <mergeCell ref="A19:B19"/>
    <mergeCell ref="A24:B24"/>
    <mergeCell ref="A25:B25"/>
    <mergeCell ref="A32:B32"/>
  </mergeCells>
  <pageMargins left="0.1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opLeftCell="A97" zoomScaleNormal="100" workbookViewId="0">
      <selection activeCell="A112" sqref="A112:XFD112"/>
    </sheetView>
  </sheetViews>
  <sheetFormatPr defaultColWidth="9" defaultRowHeight="15"/>
  <cols>
    <col min="1" max="1" width="55.42578125" style="12" bestFit="1" customWidth="1"/>
    <col min="2" max="2" width="5.28515625" style="12" bestFit="1" customWidth="1"/>
    <col min="3" max="3" width="12.140625" style="16" bestFit="1" customWidth="1"/>
    <col min="4" max="4" width="12.140625" style="12" bestFit="1" customWidth="1"/>
    <col min="5" max="5" width="12.140625" style="16" bestFit="1" customWidth="1"/>
    <col min="6" max="6" width="13.5703125" style="16" customWidth="1"/>
    <col min="7" max="8" width="12.140625" style="16" bestFit="1" customWidth="1"/>
    <col min="9" max="15" width="6.85546875" style="12" customWidth="1"/>
    <col min="16" max="18" width="7.28515625" style="12" customWidth="1"/>
    <col min="19" max="16384" width="9" style="12"/>
  </cols>
  <sheetData>
    <row r="1" spans="1:13" ht="42.75" customHeight="1">
      <c r="A1" s="42" t="s">
        <v>105</v>
      </c>
      <c r="B1" s="42"/>
      <c r="C1" s="42"/>
      <c r="D1" s="42"/>
      <c r="E1" s="42"/>
      <c r="F1" s="42"/>
      <c r="G1" s="42"/>
      <c r="H1" s="42"/>
    </row>
    <row r="2" spans="1:13" ht="42">
      <c r="A2" s="20" t="s">
        <v>0</v>
      </c>
      <c r="B2" s="20" t="s">
        <v>1</v>
      </c>
      <c r="C2" s="32" t="s">
        <v>99</v>
      </c>
      <c r="D2" s="32" t="s">
        <v>94</v>
      </c>
      <c r="E2" s="32" t="s">
        <v>95</v>
      </c>
      <c r="F2" s="32" t="s">
        <v>96</v>
      </c>
      <c r="G2" s="32" t="s">
        <v>97</v>
      </c>
      <c r="H2" s="32" t="s">
        <v>98</v>
      </c>
    </row>
    <row r="3" spans="1:13" ht="21">
      <c r="A3" s="17" t="s">
        <v>11</v>
      </c>
      <c r="B3" s="2"/>
      <c r="C3" s="2"/>
      <c r="D3" s="2"/>
      <c r="E3" s="2"/>
      <c r="F3" s="2"/>
      <c r="G3" s="2"/>
      <c r="H3" s="2"/>
    </row>
    <row r="4" spans="1:13" s="16" customFormat="1" ht="21">
      <c r="A4" s="17" t="s">
        <v>51</v>
      </c>
      <c r="B4" s="2"/>
      <c r="C4" s="2"/>
      <c r="D4" s="2"/>
      <c r="E4" s="2"/>
      <c r="F4" s="2"/>
      <c r="G4" s="2"/>
      <c r="H4" s="2"/>
    </row>
    <row r="5" spans="1:13" s="16" customFormat="1" ht="21">
      <c r="A5" s="18" t="s">
        <v>87</v>
      </c>
      <c r="B5" s="19" t="s">
        <v>9</v>
      </c>
      <c r="C5" s="19">
        <v>0</v>
      </c>
      <c r="D5" s="24">
        <v>2</v>
      </c>
      <c r="E5" s="24">
        <v>1</v>
      </c>
      <c r="F5" s="24">
        <v>8</v>
      </c>
      <c r="G5" s="24">
        <v>7</v>
      </c>
      <c r="H5" s="24">
        <v>5</v>
      </c>
      <c r="I5" s="26"/>
    </row>
    <row r="6" spans="1:13" ht="21">
      <c r="A6" s="18" t="s">
        <v>88</v>
      </c>
      <c r="B6" s="19" t="s">
        <v>9</v>
      </c>
      <c r="C6" s="19">
        <v>0</v>
      </c>
      <c r="D6" s="24">
        <v>6</v>
      </c>
      <c r="E6" s="24">
        <v>3</v>
      </c>
      <c r="F6" s="24">
        <v>11</v>
      </c>
      <c r="G6" s="24">
        <v>24</v>
      </c>
      <c r="H6" s="24">
        <v>25</v>
      </c>
      <c r="I6" s="26"/>
      <c r="J6" s="26"/>
      <c r="K6" s="26"/>
      <c r="L6" s="26"/>
      <c r="M6" s="26"/>
    </row>
    <row r="7" spans="1:13" s="16" customFormat="1" ht="21">
      <c r="A7" s="18" t="s">
        <v>89</v>
      </c>
      <c r="B7" s="19" t="s">
        <v>9</v>
      </c>
      <c r="C7" s="19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</row>
    <row r="8" spans="1:13" s="16" customFormat="1" ht="21">
      <c r="A8" s="18" t="s">
        <v>90</v>
      </c>
      <c r="B8" s="19" t="s">
        <v>9</v>
      </c>
      <c r="C8" s="19">
        <v>0</v>
      </c>
      <c r="D8" s="24">
        <v>0</v>
      </c>
      <c r="E8" s="24">
        <v>0</v>
      </c>
      <c r="F8" s="24">
        <v>4</v>
      </c>
      <c r="G8" s="24">
        <v>18</v>
      </c>
      <c r="H8" s="24">
        <v>15</v>
      </c>
    </row>
    <row r="9" spans="1:13" s="16" customFormat="1" ht="21">
      <c r="A9" s="17" t="s">
        <v>40</v>
      </c>
      <c r="B9" s="19"/>
      <c r="C9" s="19"/>
      <c r="D9" s="24"/>
      <c r="E9" s="24"/>
      <c r="F9" s="24"/>
      <c r="G9" s="24"/>
      <c r="H9" s="24"/>
    </row>
    <row r="10" spans="1:13" s="16" customFormat="1" ht="21">
      <c r="A10" s="18" t="s">
        <v>52</v>
      </c>
      <c r="B10" s="19" t="s">
        <v>9</v>
      </c>
      <c r="C10" s="19">
        <v>0</v>
      </c>
      <c r="D10" s="24">
        <v>0</v>
      </c>
      <c r="E10" s="24">
        <v>0</v>
      </c>
      <c r="F10" s="24">
        <v>0</v>
      </c>
      <c r="G10" s="24">
        <v>5</v>
      </c>
      <c r="H10" s="24">
        <v>6</v>
      </c>
    </row>
    <row r="11" spans="1:13" ht="21">
      <c r="A11" s="46" t="s">
        <v>10</v>
      </c>
      <c r="B11" s="46"/>
      <c r="C11" s="21">
        <f t="shared" ref="C11:H11" si="0">SUM(C5:C10)</f>
        <v>0</v>
      </c>
      <c r="D11" s="21">
        <f t="shared" si="0"/>
        <v>8</v>
      </c>
      <c r="E11" s="21">
        <f t="shared" si="0"/>
        <v>4</v>
      </c>
      <c r="F11" s="21">
        <f t="shared" si="0"/>
        <v>23</v>
      </c>
      <c r="G11" s="21">
        <f t="shared" si="0"/>
        <v>54</v>
      </c>
      <c r="H11" s="21">
        <f t="shared" si="0"/>
        <v>51</v>
      </c>
    </row>
    <row r="12" spans="1:13" s="16" customFormat="1" ht="21">
      <c r="A12" s="17" t="s">
        <v>13</v>
      </c>
      <c r="B12" s="2"/>
      <c r="C12" s="19"/>
      <c r="D12" s="19"/>
      <c r="E12" s="19"/>
      <c r="F12" s="19"/>
      <c r="G12" s="19"/>
      <c r="H12" s="19"/>
    </row>
    <row r="13" spans="1:13" s="16" customFormat="1" ht="21">
      <c r="A13" s="17" t="s">
        <v>40</v>
      </c>
      <c r="B13" s="2"/>
      <c r="C13" s="19"/>
      <c r="D13" s="19"/>
      <c r="E13" s="19"/>
      <c r="F13" s="19"/>
      <c r="G13" s="19"/>
      <c r="H13" s="19"/>
    </row>
    <row r="14" spans="1:13" s="16" customFormat="1" ht="21">
      <c r="A14" s="29" t="s">
        <v>69</v>
      </c>
      <c r="B14" s="24" t="s">
        <v>19</v>
      </c>
      <c r="C14" s="19">
        <v>0</v>
      </c>
      <c r="D14" s="24">
        <v>2</v>
      </c>
      <c r="E14" s="24">
        <v>0</v>
      </c>
      <c r="F14" s="24">
        <v>0</v>
      </c>
      <c r="G14" s="24">
        <v>0</v>
      </c>
      <c r="H14" s="24">
        <v>0</v>
      </c>
    </row>
    <row r="15" spans="1:13" s="16" customFormat="1" ht="21">
      <c r="A15" s="29" t="s">
        <v>65</v>
      </c>
      <c r="B15" s="24" t="s">
        <v>19</v>
      </c>
      <c r="C15" s="19">
        <v>0</v>
      </c>
      <c r="D15" s="24">
        <v>0</v>
      </c>
      <c r="E15" s="24">
        <v>0</v>
      </c>
      <c r="F15" s="24">
        <v>8</v>
      </c>
      <c r="G15" s="24">
        <v>0</v>
      </c>
      <c r="H15" s="24">
        <v>0</v>
      </c>
    </row>
    <row r="16" spans="1:13" s="16" customFormat="1" ht="21">
      <c r="A16" s="29" t="s">
        <v>60</v>
      </c>
      <c r="B16" s="24" t="s">
        <v>19</v>
      </c>
      <c r="C16" s="19">
        <v>0</v>
      </c>
      <c r="D16" s="24">
        <v>0</v>
      </c>
      <c r="E16" s="24">
        <v>0</v>
      </c>
      <c r="F16" s="24">
        <v>2</v>
      </c>
      <c r="G16" s="24">
        <v>2</v>
      </c>
      <c r="H16" s="24">
        <v>1</v>
      </c>
    </row>
    <row r="17" spans="1:15" s="16" customFormat="1" ht="21">
      <c r="A17" s="29" t="s">
        <v>67</v>
      </c>
      <c r="B17" s="24" t="s">
        <v>19</v>
      </c>
      <c r="C17" s="19">
        <v>0</v>
      </c>
      <c r="D17" s="24">
        <v>0</v>
      </c>
      <c r="E17" s="24">
        <v>0</v>
      </c>
      <c r="F17" s="24">
        <v>0</v>
      </c>
      <c r="G17" s="24">
        <v>0</v>
      </c>
      <c r="H17" s="24">
        <v>2</v>
      </c>
    </row>
    <row r="18" spans="1:15" s="16" customFormat="1" ht="21">
      <c r="A18" s="14" t="s">
        <v>38</v>
      </c>
      <c r="B18" s="24" t="s">
        <v>19</v>
      </c>
      <c r="C18" s="19">
        <v>0</v>
      </c>
      <c r="D18" s="24">
        <v>0</v>
      </c>
      <c r="E18" s="24">
        <v>1</v>
      </c>
      <c r="F18" s="24">
        <v>0</v>
      </c>
      <c r="G18" s="24">
        <v>0</v>
      </c>
      <c r="H18" s="24">
        <v>0</v>
      </c>
    </row>
    <row r="19" spans="1:15" s="16" customFormat="1" ht="21">
      <c r="A19" s="29" t="s">
        <v>56</v>
      </c>
      <c r="B19" s="24" t="s">
        <v>19</v>
      </c>
      <c r="C19" s="19">
        <v>0</v>
      </c>
      <c r="D19" s="24">
        <v>1</v>
      </c>
      <c r="E19" s="24">
        <v>0</v>
      </c>
      <c r="F19" s="24">
        <v>4</v>
      </c>
      <c r="G19" s="24">
        <v>3</v>
      </c>
      <c r="H19" s="24">
        <v>0</v>
      </c>
      <c r="I19" s="26"/>
      <c r="J19" s="26"/>
      <c r="K19" s="26"/>
      <c r="L19" s="26"/>
      <c r="M19" s="26"/>
      <c r="N19" s="26"/>
      <c r="O19" s="26"/>
    </row>
    <row r="20" spans="1:15" s="16" customFormat="1" ht="21">
      <c r="A20" s="29" t="s">
        <v>57</v>
      </c>
      <c r="B20" s="24" t="s">
        <v>19</v>
      </c>
      <c r="C20" s="19">
        <v>0</v>
      </c>
      <c r="D20" s="24">
        <v>0</v>
      </c>
      <c r="E20" s="24">
        <v>0</v>
      </c>
      <c r="F20" s="24">
        <v>0</v>
      </c>
      <c r="G20" s="24">
        <v>1</v>
      </c>
      <c r="H20" s="24">
        <v>0</v>
      </c>
      <c r="K20" s="26"/>
      <c r="L20" s="26"/>
      <c r="M20" s="26"/>
      <c r="N20" s="26"/>
      <c r="O20" s="26"/>
    </row>
    <row r="21" spans="1:15" s="16" customFormat="1" ht="21">
      <c r="A21" s="29" t="s">
        <v>58</v>
      </c>
      <c r="B21" s="24" t="s">
        <v>19</v>
      </c>
      <c r="C21" s="19">
        <v>0</v>
      </c>
      <c r="D21" s="24">
        <v>0</v>
      </c>
      <c r="E21" s="24">
        <v>0</v>
      </c>
      <c r="F21" s="24">
        <v>0</v>
      </c>
      <c r="G21" s="24">
        <v>1</v>
      </c>
      <c r="H21" s="24">
        <v>1</v>
      </c>
      <c r="K21" s="26"/>
      <c r="L21" s="26"/>
      <c r="M21" s="26"/>
      <c r="N21" s="26"/>
      <c r="O21" s="26"/>
    </row>
    <row r="22" spans="1:15" s="16" customFormat="1" ht="21">
      <c r="A22" s="29" t="s">
        <v>59</v>
      </c>
      <c r="B22" s="24" t="s">
        <v>19</v>
      </c>
      <c r="C22" s="19">
        <v>0</v>
      </c>
      <c r="D22" s="24">
        <v>0</v>
      </c>
      <c r="E22" s="24">
        <v>0</v>
      </c>
      <c r="F22" s="24">
        <v>0</v>
      </c>
      <c r="G22" s="24">
        <v>4</v>
      </c>
      <c r="H22" s="24">
        <v>2</v>
      </c>
      <c r="K22" s="26"/>
      <c r="L22" s="26"/>
      <c r="M22" s="26"/>
      <c r="N22" s="26"/>
      <c r="O22" s="26"/>
    </row>
    <row r="23" spans="1:15" s="16" customFormat="1" ht="21">
      <c r="A23" s="29" t="s">
        <v>64</v>
      </c>
      <c r="B23" s="24" t="s">
        <v>19</v>
      </c>
      <c r="C23" s="19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K23" s="26"/>
      <c r="L23" s="26"/>
      <c r="M23" s="26"/>
      <c r="N23" s="26"/>
      <c r="O23" s="26"/>
    </row>
    <row r="24" spans="1:15" s="16" customFormat="1" ht="21">
      <c r="A24" s="29" t="s">
        <v>34</v>
      </c>
      <c r="B24" s="24" t="s">
        <v>19</v>
      </c>
      <c r="C24" s="19">
        <v>0</v>
      </c>
      <c r="D24" s="24">
        <v>0</v>
      </c>
      <c r="E24" s="24">
        <v>1</v>
      </c>
      <c r="F24" s="24">
        <v>0</v>
      </c>
      <c r="G24" s="24">
        <v>0</v>
      </c>
      <c r="H24" s="24">
        <v>0</v>
      </c>
      <c r="M24" s="26"/>
      <c r="N24" s="26"/>
    </row>
    <row r="25" spans="1:15" s="16" customFormat="1" ht="21">
      <c r="A25" s="29" t="s">
        <v>68</v>
      </c>
      <c r="B25" s="24" t="s">
        <v>19</v>
      </c>
      <c r="C25" s="19">
        <v>0</v>
      </c>
      <c r="D25" s="24">
        <v>2</v>
      </c>
      <c r="E25" s="24">
        <v>0</v>
      </c>
      <c r="F25" s="24">
        <v>0</v>
      </c>
      <c r="G25" s="24">
        <v>0</v>
      </c>
      <c r="H25" s="24">
        <v>0</v>
      </c>
      <c r="M25" s="26"/>
      <c r="N25" s="26"/>
    </row>
    <row r="26" spans="1:15" s="16" customFormat="1" ht="21">
      <c r="A26" s="29" t="s">
        <v>61</v>
      </c>
      <c r="B26" s="24" t="s">
        <v>19</v>
      </c>
      <c r="C26" s="19">
        <v>0</v>
      </c>
      <c r="D26" s="24">
        <v>0</v>
      </c>
      <c r="E26" s="24">
        <v>0</v>
      </c>
      <c r="F26" s="24">
        <v>1</v>
      </c>
      <c r="G26" s="24">
        <v>3</v>
      </c>
      <c r="H26" s="24">
        <v>0</v>
      </c>
      <c r="M26" s="26"/>
      <c r="N26" s="26"/>
      <c r="O26" s="26"/>
    </row>
    <row r="27" spans="1:15" s="16" customFormat="1" ht="21">
      <c r="A27" s="29" t="s">
        <v>62</v>
      </c>
      <c r="B27" s="24" t="s">
        <v>19</v>
      </c>
      <c r="C27" s="19">
        <v>0</v>
      </c>
      <c r="D27" s="24">
        <v>0</v>
      </c>
      <c r="E27" s="24">
        <v>0</v>
      </c>
      <c r="F27" s="24">
        <v>0</v>
      </c>
      <c r="G27" s="24">
        <v>0</v>
      </c>
      <c r="H27" s="24">
        <v>4</v>
      </c>
      <c r="M27" s="26"/>
      <c r="N27" s="26"/>
      <c r="O27" s="26"/>
    </row>
    <row r="28" spans="1:15" s="16" customFormat="1" ht="21">
      <c r="A28" s="29" t="s">
        <v>36</v>
      </c>
      <c r="B28" s="24" t="s">
        <v>19</v>
      </c>
      <c r="C28" s="19">
        <v>0</v>
      </c>
      <c r="D28" s="24">
        <v>1</v>
      </c>
      <c r="E28" s="24">
        <v>0</v>
      </c>
      <c r="F28" s="24">
        <v>1</v>
      </c>
      <c r="G28" s="24">
        <v>4</v>
      </c>
      <c r="H28" s="24">
        <v>4</v>
      </c>
    </row>
    <row r="29" spans="1:15" s="16" customFormat="1" ht="21">
      <c r="A29" s="14" t="s">
        <v>37</v>
      </c>
      <c r="B29" s="24" t="s">
        <v>19</v>
      </c>
      <c r="C29" s="19">
        <v>0</v>
      </c>
      <c r="D29" s="24">
        <v>0</v>
      </c>
      <c r="E29" s="24">
        <v>3</v>
      </c>
      <c r="F29" s="24">
        <v>8</v>
      </c>
      <c r="G29" s="24">
        <v>8</v>
      </c>
      <c r="H29" s="24">
        <v>6</v>
      </c>
      <c r="M29" s="26"/>
      <c r="N29" s="26"/>
    </row>
    <row r="30" spans="1:15" s="16" customFormat="1" ht="21">
      <c r="A30" s="14" t="s">
        <v>70</v>
      </c>
      <c r="B30" s="24" t="s">
        <v>19</v>
      </c>
      <c r="C30" s="19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15" s="16" customFormat="1" ht="21">
      <c r="A31" s="29" t="s">
        <v>35</v>
      </c>
      <c r="B31" s="24" t="s">
        <v>19</v>
      </c>
      <c r="C31" s="19">
        <v>0</v>
      </c>
      <c r="D31" s="24">
        <v>0</v>
      </c>
      <c r="E31" s="24">
        <v>1</v>
      </c>
      <c r="F31" s="24">
        <v>0</v>
      </c>
      <c r="G31" s="24">
        <v>0</v>
      </c>
      <c r="H31" s="24">
        <v>0</v>
      </c>
    </row>
    <row r="32" spans="1:15" s="16" customFormat="1" ht="21">
      <c r="A32" s="14" t="s">
        <v>66</v>
      </c>
      <c r="B32" s="24" t="s">
        <v>19</v>
      </c>
      <c r="C32" s="19">
        <v>0</v>
      </c>
      <c r="D32" s="24">
        <v>0</v>
      </c>
      <c r="E32" s="24">
        <v>0</v>
      </c>
      <c r="F32" s="24">
        <v>2</v>
      </c>
      <c r="G32" s="24">
        <v>0</v>
      </c>
      <c r="H32" s="24">
        <v>1</v>
      </c>
    </row>
    <row r="33" spans="1:15" s="16" customFormat="1" ht="21">
      <c r="A33" s="14" t="s">
        <v>63</v>
      </c>
      <c r="B33" s="24" t="s">
        <v>19</v>
      </c>
      <c r="C33" s="19">
        <v>0</v>
      </c>
      <c r="D33" s="24">
        <v>0</v>
      </c>
      <c r="E33" s="24">
        <v>0</v>
      </c>
      <c r="F33" s="24">
        <v>3</v>
      </c>
      <c r="G33" s="24">
        <v>0</v>
      </c>
      <c r="H33" s="24">
        <v>2</v>
      </c>
    </row>
    <row r="34" spans="1:15" s="16" customFormat="1" ht="21">
      <c r="A34" s="14" t="s">
        <v>39</v>
      </c>
      <c r="B34" s="24" t="s">
        <v>19</v>
      </c>
      <c r="C34" s="19">
        <v>0</v>
      </c>
      <c r="D34" s="24">
        <v>0</v>
      </c>
      <c r="E34" s="24">
        <v>2</v>
      </c>
      <c r="F34" s="24">
        <v>3</v>
      </c>
      <c r="G34" s="24">
        <v>2</v>
      </c>
      <c r="H34" s="24">
        <v>4</v>
      </c>
      <c r="I34" s="26"/>
      <c r="M34" s="26"/>
    </row>
    <row r="35" spans="1:15" s="16" customFormat="1" ht="21">
      <c r="A35" s="38" t="s">
        <v>17</v>
      </c>
      <c r="B35" s="38"/>
      <c r="C35" s="7">
        <f t="shared" ref="C35:H35" si="1">SUM(C14:C34)</f>
        <v>0</v>
      </c>
      <c r="D35" s="7">
        <f t="shared" si="1"/>
        <v>6</v>
      </c>
      <c r="E35" s="7">
        <f t="shared" si="1"/>
        <v>8</v>
      </c>
      <c r="F35" s="7">
        <f t="shared" si="1"/>
        <v>32</v>
      </c>
      <c r="G35" s="7">
        <f t="shared" si="1"/>
        <v>28</v>
      </c>
      <c r="H35" s="7">
        <f t="shared" si="1"/>
        <v>27</v>
      </c>
    </row>
    <row r="36" spans="1:15" s="16" customFormat="1" ht="21">
      <c r="A36" s="29" t="s">
        <v>69</v>
      </c>
      <c r="B36" s="19" t="s">
        <v>9</v>
      </c>
      <c r="C36" s="24">
        <v>0</v>
      </c>
      <c r="D36" s="24">
        <v>2</v>
      </c>
      <c r="E36" s="24">
        <v>2</v>
      </c>
      <c r="F36" s="24">
        <v>0</v>
      </c>
      <c r="G36" s="24">
        <v>0</v>
      </c>
      <c r="H36" s="24">
        <v>0</v>
      </c>
    </row>
    <row r="37" spans="1:15" s="16" customFormat="1" ht="21">
      <c r="A37" s="29" t="s">
        <v>65</v>
      </c>
      <c r="B37" s="19" t="s">
        <v>9</v>
      </c>
      <c r="C37" s="24">
        <v>0</v>
      </c>
      <c r="D37" s="24">
        <v>0</v>
      </c>
      <c r="E37" s="24">
        <v>0</v>
      </c>
      <c r="F37" s="24">
        <v>4</v>
      </c>
      <c r="G37" s="24">
        <v>2</v>
      </c>
      <c r="H37" s="24">
        <v>4</v>
      </c>
    </row>
    <row r="38" spans="1:15" s="16" customFormat="1" ht="21">
      <c r="A38" s="29" t="s">
        <v>60</v>
      </c>
      <c r="B38" s="19" t="s">
        <v>9</v>
      </c>
      <c r="C38" s="24">
        <v>0</v>
      </c>
      <c r="D38" s="24">
        <v>1</v>
      </c>
      <c r="E38" s="24">
        <v>0</v>
      </c>
      <c r="F38" s="24">
        <v>3</v>
      </c>
      <c r="G38" s="24">
        <v>0</v>
      </c>
      <c r="H38" s="24">
        <v>1</v>
      </c>
    </row>
    <row r="39" spans="1:15" s="16" customFormat="1" ht="21">
      <c r="A39" s="29" t="s">
        <v>67</v>
      </c>
      <c r="B39" s="19" t="s">
        <v>9</v>
      </c>
      <c r="C39" s="24">
        <v>0</v>
      </c>
      <c r="D39" s="24">
        <v>0</v>
      </c>
      <c r="E39" s="24">
        <v>0</v>
      </c>
      <c r="F39" s="24">
        <v>0</v>
      </c>
      <c r="G39" s="24">
        <v>1</v>
      </c>
      <c r="H39" s="24">
        <v>0</v>
      </c>
    </row>
    <row r="40" spans="1:15" s="16" customFormat="1" ht="21">
      <c r="A40" s="14" t="s">
        <v>38</v>
      </c>
      <c r="B40" s="19" t="s">
        <v>9</v>
      </c>
      <c r="C40" s="24">
        <v>0</v>
      </c>
      <c r="D40" s="24">
        <v>0</v>
      </c>
      <c r="E40" s="24">
        <v>1</v>
      </c>
      <c r="F40" s="24">
        <v>0</v>
      </c>
      <c r="G40" s="24">
        <v>0</v>
      </c>
      <c r="H40" s="24">
        <v>0</v>
      </c>
    </row>
    <row r="41" spans="1:15" s="16" customFormat="1" ht="21">
      <c r="A41" s="29" t="s">
        <v>56</v>
      </c>
      <c r="B41" s="19" t="s">
        <v>9</v>
      </c>
      <c r="C41" s="24">
        <v>1</v>
      </c>
      <c r="D41" s="24">
        <v>6</v>
      </c>
      <c r="E41" s="24">
        <v>2</v>
      </c>
      <c r="F41" s="24">
        <v>3</v>
      </c>
      <c r="G41" s="24">
        <v>3</v>
      </c>
      <c r="H41" s="24">
        <v>1</v>
      </c>
      <c r="I41" s="26"/>
      <c r="J41" s="26"/>
      <c r="K41" s="26"/>
      <c r="L41" s="26"/>
      <c r="M41" s="26"/>
      <c r="N41" s="26"/>
      <c r="O41" s="26"/>
    </row>
    <row r="42" spans="1:15" s="16" customFormat="1" ht="21">
      <c r="A42" s="29" t="s">
        <v>57</v>
      </c>
      <c r="B42" s="19" t="s">
        <v>9</v>
      </c>
      <c r="C42" s="24">
        <v>0</v>
      </c>
      <c r="D42" s="24">
        <v>0</v>
      </c>
      <c r="E42" s="24">
        <v>0</v>
      </c>
      <c r="F42" s="24">
        <v>0</v>
      </c>
      <c r="G42" s="24">
        <v>1</v>
      </c>
      <c r="H42" s="24">
        <v>1</v>
      </c>
      <c r="K42" s="26"/>
      <c r="L42" s="26"/>
      <c r="M42" s="26"/>
      <c r="N42" s="26"/>
      <c r="O42" s="26"/>
    </row>
    <row r="43" spans="1:15" s="16" customFormat="1" ht="21">
      <c r="A43" s="29" t="s">
        <v>58</v>
      </c>
      <c r="B43" s="19" t="s">
        <v>9</v>
      </c>
      <c r="C43" s="24">
        <v>0</v>
      </c>
      <c r="D43" s="24">
        <v>0</v>
      </c>
      <c r="E43" s="24">
        <v>0</v>
      </c>
      <c r="F43" s="24">
        <v>0</v>
      </c>
      <c r="G43" s="24">
        <v>1</v>
      </c>
      <c r="H43" s="24">
        <v>2</v>
      </c>
      <c r="K43" s="26"/>
      <c r="L43" s="26"/>
      <c r="M43" s="26"/>
      <c r="N43" s="26"/>
      <c r="O43" s="26"/>
    </row>
    <row r="44" spans="1:15" s="16" customFormat="1" ht="21">
      <c r="A44" s="29" t="s">
        <v>59</v>
      </c>
      <c r="B44" s="19" t="s">
        <v>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K44" s="26"/>
      <c r="L44" s="26"/>
      <c r="M44" s="26"/>
      <c r="N44" s="26"/>
      <c r="O44" s="26"/>
    </row>
    <row r="45" spans="1:15" s="16" customFormat="1" ht="21">
      <c r="A45" s="29" t="s">
        <v>64</v>
      </c>
      <c r="B45" s="19" t="s">
        <v>9</v>
      </c>
      <c r="C45" s="24">
        <v>0</v>
      </c>
      <c r="D45" s="24">
        <v>0</v>
      </c>
      <c r="E45" s="24">
        <v>0</v>
      </c>
      <c r="F45" s="24">
        <v>1</v>
      </c>
      <c r="G45" s="24">
        <v>1</v>
      </c>
      <c r="H45" s="24">
        <v>0</v>
      </c>
      <c r="K45" s="26"/>
      <c r="L45" s="26"/>
      <c r="M45" s="26"/>
      <c r="N45" s="26"/>
      <c r="O45" s="26"/>
    </row>
    <row r="46" spans="1:15" s="16" customFormat="1" ht="21">
      <c r="A46" s="29" t="s">
        <v>34</v>
      </c>
      <c r="B46" s="19" t="s">
        <v>9</v>
      </c>
      <c r="C46" s="24">
        <v>0</v>
      </c>
      <c r="D46" s="24">
        <v>2</v>
      </c>
      <c r="E46" s="24">
        <v>0</v>
      </c>
      <c r="F46" s="24">
        <v>0</v>
      </c>
      <c r="G46" s="24">
        <v>0</v>
      </c>
      <c r="H46" s="24">
        <v>0</v>
      </c>
      <c r="M46" s="26"/>
      <c r="N46" s="26"/>
    </row>
    <row r="47" spans="1:15" s="16" customFormat="1" ht="21">
      <c r="A47" s="29" t="s">
        <v>68</v>
      </c>
      <c r="B47" s="19" t="s">
        <v>9</v>
      </c>
      <c r="C47" s="24">
        <v>1</v>
      </c>
      <c r="D47" s="24">
        <v>2</v>
      </c>
      <c r="E47" s="24">
        <v>0</v>
      </c>
      <c r="F47" s="24">
        <v>0</v>
      </c>
      <c r="G47" s="24">
        <v>0</v>
      </c>
      <c r="H47" s="24">
        <v>0</v>
      </c>
      <c r="M47" s="26"/>
      <c r="N47" s="26"/>
    </row>
    <row r="48" spans="1:15" s="16" customFormat="1" ht="21">
      <c r="A48" s="29" t="s">
        <v>61</v>
      </c>
      <c r="B48" s="19" t="s">
        <v>9</v>
      </c>
      <c r="C48" s="24">
        <v>0</v>
      </c>
      <c r="D48" s="24">
        <v>0</v>
      </c>
      <c r="E48" s="24">
        <v>0</v>
      </c>
      <c r="F48" s="24">
        <v>0</v>
      </c>
      <c r="G48" s="24">
        <v>2</v>
      </c>
      <c r="H48" s="24">
        <v>1</v>
      </c>
      <c r="M48" s="26"/>
      <c r="N48" s="26"/>
      <c r="O48" s="26"/>
    </row>
    <row r="49" spans="1:21" s="16" customFormat="1" ht="21">
      <c r="A49" s="29" t="s">
        <v>62</v>
      </c>
      <c r="B49" s="19" t="s">
        <v>9</v>
      </c>
      <c r="C49" s="24">
        <v>0</v>
      </c>
      <c r="D49" s="24">
        <v>0</v>
      </c>
      <c r="E49" s="24">
        <v>0</v>
      </c>
      <c r="F49" s="24">
        <v>2</v>
      </c>
      <c r="G49" s="24">
        <v>2</v>
      </c>
      <c r="H49" s="24">
        <v>1</v>
      </c>
      <c r="M49" s="26"/>
      <c r="N49" s="26"/>
      <c r="O49" s="26"/>
    </row>
    <row r="50" spans="1:21" s="16" customFormat="1" ht="21">
      <c r="A50" s="29" t="s">
        <v>36</v>
      </c>
      <c r="B50" s="19" t="s">
        <v>9</v>
      </c>
      <c r="C50" s="24">
        <v>0</v>
      </c>
      <c r="D50" s="24">
        <v>0</v>
      </c>
      <c r="E50" s="24">
        <v>1</v>
      </c>
      <c r="F50" s="24">
        <v>0</v>
      </c>
      <c r="G50" s="24">
        <v>0</v>
      </c>
      <c r="H50" s="24">
        <v>0</v>
      </c>
    </row>
    <row r="51" spans="1:21" s="16" customFormat="1" ht="21">
      <c r="A51" s="14" t="s">
        <v>37</v>
      </c>
      <c r="B51" s="19" t="s">
        <v>9</v>
      </c>
      <c r="C51" s="24">
        <v>0</v>
      </c>
      <c r="D51" s="24">
        <v>0</v>
      </c>
      <c r="E51" s="24">
        <v>1</v>
      </c>
      <c r="F51" s="24">
        <v>4</v>
      </c>
      <c r="G51" s="24">
        <v>0</v>
      </c>
      <c r="H51" s="24">
        <v>2</v>
      </c>
      <c r="M51" s="26"/>
      <c r="N51" s="26"/>
    </row>
    <row r="52" spans="1:21" s="16" customFormat="1" ht="21">
      <c r="A52" s="14" t="s">
        <v>70</v>
      </c>
      <c r="B52" s="19" t="s">
        <v>9</v>
      </c>
      <c r="C52" s="24">
        <v>0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</row>
    <row r="53" spans="1:21" s="16" customFormat="1" ht="21">
      <c r="A53" s="29" t="s">
        <v>35</v>
      </c>
      <c r="B53" s="19" t="s">
        <v>9</v>
      </c>
      <c r="C53" s="24">
        <v>0</v>
      </c>
      <c r="D53" s="24">
        <v>5</v>
      </c>
      <c r="E53" s="24">
        <v>5</v>
      </c>
      <c r="F53" s="24">
        <v>0</v>
      </c>
      <c r="G53" s="24">
        <v>0</v>
      </c>
      <c r="H53" s="24">
        <v>0</v>
      </c>
    </row>
    <row r="54" spans="1:21" s="16" customFormat="1" ht="21">
      <c r="A54" s="14" t="s">
        <v>66</v>
      </c>
      <c r="B54" s="19" t="s">
        <v>9</v>
      </c>
      <c r="C54" s="24">
        <v>0</v>
      </c>
      <c r="D54" s="24">
        <v>1</v>
      </c>
      <c r="E54" s="24">
        <v>0</v>
      </c>
      <c r="F54" s="24">
        <v>2</v>
      </c>
      <c r="G54" s="24">
        <v>5</v>
      </c>
      <c r="H54" s="24">
        <v>6</v>
      </c>
    </row>
    <row r="55" spans="1:21" s="16" customFormat="1" ht="21">
      <c r="A55" s="14" t="s">
        <v>63</v>
      </c>
      <c r="B55" s="19" t="s">
        <v>9</v>
      </c>
      <c r="C55" s="24">
        <v>0</v>
      </c>
      <c r="D55" s="24">
        <v>0</v>
      </c>
      <c r="E55" s="24">
        <v>0</v>
      </c>
      <c r="F55" s="24">
        <v>6</v>
      </c>
      <c r="G55" s="24">
        <v>2</v>
      </c>
      <c r="H55" s="24">
        <v>0</v>
      </c>
    </row>
    <row r="56" spans="1:21" s="16" customFormat="1" ht="21">
      <c r="A56" s="14" t="s">
        <v>39</v>
      </c>
      <c r="B56" s="19" t="s">
        <v>9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6"/>
      <c r="M56" s="26"/>
    </row>
    <row r="57" spans="1:21" s="16" customFormat="1" ht="21">
      <c r="A57" s="38" t="s">
        <v>16</v>
      </c>
      <c r="B57" s="38"/>
      <c r="C57" s="7">
        <f t="shared" ref="C57:H57" si="2">SUM(C36:C56)</f>
        <v>2</v>
      </c>
      <c r="D57" s="7">
        <f t="shared" si="2"/>
        <v>20</v>
      </c>
      <c r="E57" s="7">
        <f t="shared" si="2"/>
        <v>12</v>
      </c>
      <c r="F57" s="7">
        <f t="shared" si="2"/>
        <v>25</v>
      </c>
      <c r="G57" s="7">
        <f t="shared" si="2"/>
        <v>20</v>
      </c>
      <c r="H57" s="7">
        <f t="shared" si="2"/>
        <v>19</v>
      </c>
    </row>
    <row r="58" spans="1:21" s="16" customFormat="1" ht="21">
      <c r="A58" s="46" t="s">
        <v>10</v>
      </c>
      <c r="B58" s="46"/>
      <c r="C58" s="21">
        <f t="shared" ref="C58:H58" si="3">SUM(C35,C57)</f>
        <v>2</v>
      </c>
      <c r="D58" s="21">
        <f t="shared" si="3"/>
        <v>26</v>
      </c>
      <c r="E58" s="21">
        <f t="shared" si="3"/>
        <v>20</v>
      </c>
      <c r="F58" s="21">
        <f t="shared" si="3"/>
        <v>57</v>
      </c>
      <c r="G58" s="21">
        <f t="shared" si="3"/>
        <v>48</v>
      </c>
      <c r="H58" s="21">
        <f t="shared" si="3"/>
        <v>46</v>
      </c>
    </row>
    <row r="59" spans="1:21" s="16" customFormat="1" ht="21">
      <c r="A59" s="22" t="s">
        <v>3</v>
      </c>
      <c r="B59" s="23"/>
      <c r="C59" s="23"/>
      <c r="D59" s="23"/>
      <c r="E59" s="23"/>
      <c r="F59" s="23"/>
      <c r="G59" s="23"/>
      <c r="H59" s="23"/>
    </row>
    <row r="60" spans="1:21" s="16" customFormat="1" ht="21">
      <c r="A60" s="30" t="s">
        <v>27</v>
      </c>
      <c r="B60" s="19"/>
      <c r="C60" s="19"/>
      <c r="D60" s="19"/>
      <c r="E60" s="19"/>
      <c r="F60" s="19"/>
      <c r="G60" s="19"/>
      <c r="H60" s="19"/>
    </row>
    <row r="61" spans="1:21" s="16" customFormat="1" ht="21">
      <c r="A61" s="5" t="s">
        <v>71</v>
      </c>
      <c r="B61" s="19" t="s">
        <v>9</v>
      </c>
      <c r="C61" s="24">
        <v>0</v>
      </c>
      <c r="D61" s="24">
        <v>1</v>
      </c>
      <c r="E61" s="24">
        <v>1</v>
      </c>
      <c r="F61" s="24">
        <v>1</v>
      </c>
      <c r="G61" s="24">
        <v>13</v>
      </c>
      <c r="H61" s="24">
        <v>7</v>
      </c>
    </row>
    <row r="62" spans="1:21" s="16" customFormat="1" ht="21">
      <c r="A62" s="5" t="s">
        <v>72</v>
      </c>
      <c r="B62" s="19" t="s">
        <v>9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0</v>
      </c>
    </row>
    <row r="63" spans="1:21" s="16" customFormat="1" ht="21">
      <c r="A63" s="5" t="s">
        <v>73</v>
      </c>
      <c r="B63" s="19" t="s">
        <v>9</v>
      </c>
      <c r="C63" s="24">
        <v>0</v>
      </c>
      <c r="D63" s="24">
        <v>3</v>
      </c>
      <c r="E63" s="24">
        <v>4</v>
      </c>
      <c r="F63" s="24">
        <v>7</v>
      </c>
      <c r="G63" s="24">
        <v>6</v>
      </c>
      <c r="H63" s="24">
        <v>9</v>
      </c>
      <c r="I63" s="26"/>
      <c r="J63" s="26"/>
      <c r="K63" s="26"/>
      <c r="L63" s="26"/>
    </row>
    <row r="64" spans="1:21" s="16" customFormat="1" ht="21">
      <c r="A64" s="5" t="s">
        <v>74</v>
      </c>
      <c r="B64" s="19" t="s">
        <v>9</v>
      </c>
      <c r="C64" s="24">
        <v>1</v>
      </c>
      <c r="D64" s="24">
        <v>6</v>
      </c>
      <c r="E64" s="24">
        <v>4</v>
      </c>
      <c r="F64" s="24">
        <v>9</v>
      </c>
      <c r="G64" s="24">
        <v>14</v>
      </c>
      <c r="H64" s="24">
        <v>19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11" s="16" customFormat="1" ht="21">
      <c r="A65" s="5" t="s">
        <v>75</v>
      </c>
      <c r="B65" s="19" t="s">
        <v>9</v>
      </c>
      <c r="C65" s="24">
        <v>0</v>
      </c>
      <c r="D65" s="24">
        <v>3</v>
      </c>
      <c r="E65" s="24">
        <v>0</v>
      </c>
      <c r="F65" s="24">
        <v>5</v>
      </c>
      <c r="G65" s="24">
        <v>10</v>
      </c>
      <c r="H65" s="24">
        <v>10</v>
      </c>
      <c r="I65" s="26"/>
      <c r="J65" s="26"/>
      <c r="K65" s="26"/>
    </row>
    <row r="66" spans="1:11" s="16" customFormat="1" ht="21">
      <c r="A66" s="5" t="s">
        <v>76</v>
      </c>
      <c r="B66" s="19" t="s">
        <v>9</v>
      </c>
      <c r="C66" s="24">
        <v>1</v>
      </c>
      <c r="D66" s="24">
        <v>1</v>
      </c>
      <c r="E66" s="24">
        <v>0</v>
      </c>
      <c r="F66" s="24">
        <v>3</v>
      </c>
      <c r="G66" s="24">
        <v>1</v>
      </c>
      <c r="H66" s="24">
        <v>0</v>
      </c>
      <c r="I66" s="26"/>
      <c r="J66" s="26"/>
    </row>
    <row r="67" spans="1:11" s="16" customFormat="1" ht="21">
      <c r="A67" s="5" t="s">
        <v>77</v>
      </c>
      <c r="B67" s="19" t="s">
        <v>9</v>
      </c>
      <c r="C67" s="24">
        <v>1</v>
      </c>
      <c r="D67" s="24">
        <v>0</v>
      </c>
      <c r="E67" s="24">
        <v>7</v>
      </c>
      <c r="F67" s="24">
        <v>10</v>
      </c>
      <c r="G67" s="24">
        <v>0</v>
      </c>
      <c r="H67" s="24">
        <v>0</v>
      </c>
      <c r="I67" s="26"/>
      <c r="J67" s="26"/>
    </row>
    <row r="68" spans="1:11" s="16" customFormat="1" ht="21">
      <c r="A68" s="5" t="s">
        <v>78</v>
      </c>
      <c r="B68" s="19" t="s">
        <v>9</v>
      </c>
      <c r="C68" s="24">
        <v>0</v>
      </c>
      <c r="D68" s="24">
        <v>5</v>
      </c>
      <c r="E68" s="24">
        <v>0</v>
      </c>
      <c r="F68" s="24">
        <v>2</v>
      </c>
      <c r="G68" s="24">
        <v>4</v>
      </c>
      <c r="H68" s="24">
        <v>0</v>
      </c>
      <c r="I68" s="26"/>
      <c r="J68" s="26"/>
      <c r="K68" s="26"/>
    </row>
    <row r="69" spans="1:11" s="16" customFormat="1" ht="21">
      <c r="A69" s="5" t="s">
        <v>79</v>
      </c>
      <c r="B69" s="19" t="s">
        <v>9</v>
      </c>
      <c r="C69" s="24">
        <v>0</v>
      </c>
      <c r="D69" s="24">
        <v>1</v>
      </c>
      <c r="E69" s="24">
        <v>2</v>
      </c>
      <c r="F69" s="24">
        <v>3</v>
      </c>
      <c r="G69" s="24">
        <v>0</v>
      </c>
      <c r="H69" s="24">
        <v>0</v>
      </c>
    </row>
    <row r="70" spans="1:11" s="16" customFormat="1" ht="21">
      <c r="A70" s="5" t="s">
        <v>80</v>
      </c>
      <c r="B70" s="19" t="s">
        <v>9</v>
      </c>
      <c r="C70" s="24">
        <v>0</v>
      </c>
      <c r="D70" s="24">
        <v>0</v>
      </c>
      <c r="E70" s="24">
        <v>0</v>
      </c>
      <c r="F70" s="24">
        <v>0</v>
      </c>
      <c r="G70" s="24">
        <v>17</v>
      </c>
      <c r="H70" s="24">
        <v>15</v>
      </c>
    </row>
    <row r="71" spans="1:11" s="16" customFormat="1" ht="21">
      <c r="A71" s="46" t="s">
        <v>10</v>
      </c>
      <c r="B71" s="46"/>
      <c r="C71" s="21">
        <f t="shared" ref="C71:H71" si="4">SUM(C61:C70)</f>
        <v>3</v>
      </c>
      <c r="D71" s="21">
        <f t="shared" si="4"/>
        <v>20</v>
      </c>
      <c r="E71" s="21">
        <f t="shared" si="4"/>
        <v>18</v>
      </c>
      <c r="F71" s="21">
        <f t="shared" si="4"/>
        <v>41</v>
      </c>
      <c r="G71" s="21">
        <f t="shared" si="4"/>
        <v>65</v>
      </c>
      <c r="H71" s="21">
        <f t="shared" si="4"/>
        <v>60</v>
      </c>
    </row>
    <row r="72" spans="1:11" s="16" customFormat="1" ht="21">
      <c r="A72" s="17" t="s">
        <v>28</v>
      </c>
      <c r="B72" s="19"/>
      <c r="C72" s="19"/>
      <c r="D72" s="19"/>
      <c r="E72" s="19"/>
      <c r="F72" s="19"/>
      <c r="G72" s="19"/>
      <c r="H72" s="19"/>
    </row>
    <row r="73" spans="1:11" s="16" customFormat="1" ht="21">
      <c r="A73" s="17" t="s">
        <v>92</v>
      </c>
      <c r="B73" s="19"/>
      <c r="C73" s="19"/>
      <c r="D73" s="19"/>
      <c r="E73" s="19"/>
      <c r="F73" s="19"/>
      <c r="G73" s="19"/>
      <c r="H73" s="19"/>
    </row>
    <row r="74" spans="1:11" s="16" customFormat="1" ht="21">
      <c r="A74" s="14" t="s">
        <v>29</v>
      </c>
      <c r="B74" s="19" t="s">
        <v>19</v>
      </c>
      <c r="C74" s="24">
        <v>1</v>
      </c>
      <c r="D74" s="24">
        <v>1</v>
      </c>
      <c r="E74" s="24">
        <v>3</v>
      </c>
      <c r="F74" s="24">
        <v>5</v>
      </c>
      <c r="G74" s="24">
        <v>4</v>
      </c>
      <c r="H74" s="24">
        <v>2</v>
      </c>
      <c r="I74" s="26"/>
      <c r="J74" s="26"/>
    </row>
    <row r="75" spans="1:11" s="16" customFormat="1" ht="21">
      <c r="A75" s="14" t="s">
        <v>81</v>
      </c>
      <c r="B75" s="19" t="s">
        <v>19</v>
      </c>
      <c r="C75" s="24">
        <v>0</v>
      </c>
      <c r="D75" s="24">
        <v>2</v>
      </c>
      <c r="E75" s="24">
        <v>3</v>
      </c>
      <c r="F75" s="24">
        <v>7</v>
      </c>
      <c r="G75" s="24">
        <v>6</v>
      </c>
      <c r="H75" s="24">
        <v>9</v>
      </c>
      <c r="I75" s="26"/>
      <c r="J75" s="26"/>
    </row>
    <row r="76" spans="1:11" s="16" customFormat="1" ht="21">
      <c r="A76" s="14" t="s">
        <v>82</v>
      </c>
      <c r="B76" s="19" t="s">
        <v>19</v>
      </c>
      <c r="C76" s="24">
        <v>0</v>
      </c>
      <c r="D76" s="24">
        <v>1</v>
      </c>
      <c r="E76" s="24">
        <v>2</v>
      </c>
      <c r="F76" s="24">
        <v>3</v>
      </c>
      <c r="G76" s="24">
        <v>4</v>
      </c>
      <c r="H76" s="24">
        <v>7</v>
      </c>
      <c r="I76" s="26"/>
      <c r="J76" s="26"/>
    </row>
    <row r="77" spans="1:11" s="16" customFormat="1" ht="21">
      <c r="A77" s="14" t="s">
        <v>100</v>
      </c>
      <c r="B77" s="19" t="s">
        <v>19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1</v>
      </c>
    </row>
    <row r="78" spans="1:11" s="16" customFormat="1" ht="21">
      <c r="A78" s="14" t="s">
        <v>30</v>
      </c>
      <c r="B78" s="19" t="s">
        <v>19</v>
      </c>
      <c r="C78" s="24">
        <v>2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</row>
    <row r="79" spans="1:11" s="16" customFormat="1" ht="21">
      <c r="A79" s="14" t="s">
        <v>31</v>
      </c>
      <c r="B79" s="19" t="s">
        <v>19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</row>
    <row r="80" spans="1:11" s="16" customFormat="1" ht="21">
      <c r="A80" s="38" t="s">
        <v>17</v>
      </c>
      <c r="B80" s="38"/>
      <c r="C80" s="7">
        <f t="shared" ref="C80:H80" si="5">SUM(C74:C79)</f>
        <v>3</v>
      </c>
      <c r="D80" s="7">
        <f t="shared" si="5"/>
        <v>4</v>
      </c>
      <c r="E80" s="7">
        <f t="shared" si="5"/>
        <v>8</v>
      </c>
      <c r="F80" s="7">
        <f t="shared" si="5"/>
        <v>15</v>
      </c>
      <c r="G80" s="7">
        <f t="shared" si="5"/>
        <v>14</v>
      </c>
      <c r="H80" s="7">
        <f t="shared" si="5"/>
        <v>19</v>
      </c>
    </row>
    <row r="81" spans="1:8" s="16" customFormat="1" ht="21">
      <c r="A81" s="14" t="s">
        <v>29</v>
      </c>
      <c r="B81" s="19" t="s">
        <v>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</row>
    <row r="82" spans="1:8" s="16" customFormat="1" ht="21">
      <c r="A82" s="14" t="s">
        <v>81</v>
      </c>
      <c r="B82" s="19" t="s">
        <v>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</row>
    <row r="83" spans="1:8" s="16" customFormat="1" ht="21">
      <c r="A83" s="14" t="s">
        <v>82</v>
      </c>
      <c r="B83" s="19" t="s">
        <v>9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</row>
    <row r="84" spans="1:8" s="16" customFormat="1" ht="21">
      <c r="A84" s="14" t="s">
        <v>30</v>
      </c>
      <c r="B84" s="19" t="s">
        <v>9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</row>
    <row r="85" spans="1:8" s="16" customFormat="1" ht="21">
      <c r="A85" s="14" t="s">
        <v>31</v>
      </c>
      <c r="B85" s="19" t="s">
        <v>9</v>
      </c>
      <c r="C85" s="24">
        <v>0</v>
      </c>
      <c r="D85" s="24">
        <v>0</v>
      </c>
      <c r="E85" s="24">
        <v>0</v>
      </c>
      <c r="F85" s="24">
        <v>2</v>
      </c>
      <c r="G85" s="24">
        <v>0</v>
      </c>
      <c r="H85" s="24">
        <v>4</v>
      </c>
    </row>
    <row r="86" spans="1:8" s="16" customFormat="1" ht="21">
      <c r="A86" s="38" t="s">
        <v>16</v>
      </c>
      <c r="B86" s="38"/>
      <c r="C86" s="7">
        <f t="shared" ref="C86:H86" si="6">SUM(C81:C85)</f>
        <v>0</v>
      </c>
      <c r="D86" s="7">
        <f t="shared" si="6"/>
        <v>0</v>
      </c>
      <c r="E86" s="7">
        <f t="shared" si="6"/>
        <v>0</v>
      </c>
      <c r="F86" s="7">
        <f t="shared" si="6"/>
        <v>2</v>
      </c>
      <c r="G86" s="7">
        <f t="shared" si="6"/>
        <v>0</v>
      </c>
      <c r="H86" s="7">
        <f t="shared" si="6"/>
        <v>4</v>
      </c>
    </row>
    <row r="87" spans="1:8" s="16" customFormat="1" ht="21">
      <c r="A87" s="46" t="s">
        <v>10</v>
      </c>
      <c r="B87" s="46"/>
      <c r="C87" s="21">
        <f t="shared" ref="C87:H87" si="7">SUM(C80,C86)</f>
        <v>3</v>
      </c>
      <c r="D87" s="21">
        <f t="shared" si="7"/>
        <v>4</v>
      </c>
      <c r="E87" s="21">
        <f t="shared" si="7"/>
        <v>8</v>
      </c>
      <c r="F87" s="21">
        <f t="shared" si="7"/>
        <v>17</v>
      </c>
      <c r="G87" s="21">
        <f t="shared" si="7"/>
        <v>14</v>
      </c>
      <c r="H87" s="21">
        <f t="shared" si="7"/>
        <v>23</v>
      </c>
    </row>
    <row r="88" spans="1:8" s="16" customFormat="1" ht="21">
      <c r="A88" s="17" t="s">
        <v>24</v>
      </c>
      <c r="B88" s="19"/>
      <c r="C88" s="19"/>
      <c r="D88" s="19"/>
      <c r="E88" s="19"/>
      <c r="F88" s="19"/>
      <c r="G88" s="19"/>
      <c r="H88" s="19"/>
    </row>
    <row r="89" spans="1:8" s="16" customFormat="1" ht="21">
      <c r="A89" s="17" t="s">
        <v>93</v>
      </c>
      <c r="B89" s="19"/>
      <c r="C89" s="24"/>
      <c r="D89" s="24"/>
      <c r="E89" s="24"/>
      <c r="F89" s="24"/>
      <c r="G89" s="24"/>
      <c r="H89" s="24"/>
    </row>
    <row r="90" spans="1:8" s="16" customFormat="1" ht="21">
      <c r="A90" s="18" t="s">
        <v>83</v>
      </c>
      <c r="B90" s="19" t="s">
        <v>9</v>
      </c>
      <c r="C90" s="24">
        <v>0</v>
      </c>
      <c r="D90" s="24">
        <v>3</v>
      </c>
      <c r="E90" s="24">
        <v>6</v>
      </c>
      <c r="F90" s="24">
        <v>0</v>
      </c>
      <c r="G90" s="24">
        <v>0</v>
      </c>
      <c r="H90" s="24">
        <v>8</v>
      </c>
    </row>
    <row r="91" spans="1:8" s="16" customFormat="1" ht="21">
      <c r="A91" s="18" t="s">
        <v>84</v>
      </c>
      <c r="B91" s="19" t="s">
        <v>9</v>
      </c>
      <c r="C91" s="24">
        <v>0</v>
      </c>
      <c r="D91" s="24">
        <v>3</v>
      </c>
      <c r="E91" s="24">
        <v>2</v>
      </c>
      <c r="F91" s="24">
        <v>9</v>
      </c>
      <c r="G91" s="24">
        <v>5</v>
      </c>
      <c r="H91" s="24">
        <v>4</v>
      </c>
    </row>
    <row r="92" spans="1:8" s="16" customFormat="1" ht="21">
      <c r="A92" s="18" t="s">
        <v>85</v>
      </c>
      <c r="B92" s="19" t="s">
        <v>9</v>
      </c>
      <c r="C92" s="24">
        <v>0</v>
      </c>
      <c r="D92" s="24">
        <v>5</v>
      </c>
      <c r="E92" s="24">
        <v>2</v>
      </c>
      <c r="F92" s="24">
        <v>5</v>
      </c>
      <c r="G92" s="24">
        <v>2</v>
      </c>
      <c r="H92" s="24">
        <v>0</v>
      </c>
    </row>
    <row r="93" spans="1:8" s="16" customFormat="1" ht="21">
      <c r="A93" s="1" t="s">
        <v>86</v>
      </c>
      <c r="B93" s="19" t="s">
        <v>9</v>
      </c>
      <c r="C93" s="24">
        <v>0</v>
      </c>
      <c r="D93" s="24">
        <v>0</v>
      </c>
      <c r="E93" s="24">
        <v>1</v>
      </c>
      <c r="F93" s="24">
        <v>0</v>
      </c>
      <c r="G93" s="24">
        <v>0</v>
      </c>
      <c r="H93" s="24">
        <v>0</v>
      </c>
    </row>
    <row r="94" spans="1:8" s="16" customFormat="1" ht="21">
      <c r="A94" s="46" t="s">
        <v>10</v>
      </c>
      <c r="B94" s="46"/>
      <c r="C94" s="21">
        <f t="shared" ref="C94:H94" si="8">SUM(C90:C93)</f>
        <v>0</v>
      </c>
      <c r="D94" s="21">
        <f t="shared" si="8"/>
        <v>11</v>
      </c>
      <c r="E94" s="21">
        <f t="shared" si="8"/>
        <v>11</v>
      </c>
      <c r="F94" s="21">
        <f t="shared" si="8"/>
        <v>14</v>
      </c>
      <c r="G94" s="21">
        <f t="shared" si="8"/>
        <v>7</v>
      </c>
      <c r="H94" s="21">
        <f t="shared" si="8"/>
        <v>12</v>
      </c>
    </row>
    <row r="95" spans="1:8" s="16" customFormat="1" ht="21">
      <c r="A95" s="17" t="s">
        <v>25</v>
      </c>
      <c r="B95" s="19"/>
      <c r="C95" s="19"/>
      <c r="D95" s="19"/>
      <c r="E95" s="19"/>
      <c r="F95" s="19"/>
      <c r="G95" s="19"/>
      <c r="H95" s="19"/>
    </row>
    <row r="96" spans="1:8" s="16" customFormat="1" ht="21">
      <c r="A96" s="17" t="s">
        <v>92</v>
      </c>
      <c r="B96" s="19"/>
      <c r="C96" s="24"/>
      <c r="D96" s="24"/>
      <c r="E96" s="24"/>
      <c r="F96" s="24"/>
      <c r="G96" s="24"/>
      <c r="H96" s="24"/>
    </row>
    <row r="97" spans="1:8" s="16" customFormat="1" ht="21">
      <c r="A97" s="18" t="s">
        <v>26</v>
      </c>
      <c r="B97" s="19" t="s">
        <v>9</v>
      </c>
      <c r="C97" s="24">
        <v>0</v>
      </c>
      <c r="D97" s="24">
        <v>0</v>
      </c>
      <c r="E97" s="24">
        <v>4</v>
      </c>
      <c r="F97" s="24">
        <v>4</v>
      </c>
      <c r="G97" s="24">
        <v>0</v>
      </c>
      <c r="H97" s="24">
        <v>4</v>
      </c>
    </row>
    <row r="98" spans="1:8" s="16" customFormat="1" ht="21">
      <c r="A98" s="18" t="s">
        <v>26</v>
      </c>
      <c r="B98" s="19" t="s">
        <v>19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3</v>
      </c>
    </row>
    <row r="99" spans="1:8" s="16" customFormat="1" ht="21">
      <c r="A99" s="46" t="s">
        <v>10</v>
      </c>
      <c r="B99" s="46"/>
      <c r="C99" s="21">
        <f t="shared" ref="C99:G99" si="9">SUM(C97+C98)</f>
        <v>0</v>
      </c>
      <c r="D99" s="21">
        <f t="shared" si="9"/>
        <v>0</v>
      </c>
      <c r="E99" s="21">
        <f t="shared" si="9"/>
        <v>4</v>
      </c>
      <c r="F99" s="21">
        <f t="shared" si="9"/>
        <v>4</v>
      </c>
      <c r="G99" s="21">
        <f t="shared" si="9"/>
        <v>0</v>
      </c>
      <c r="H99" s="21">
        <f>SUM(H97+H98)</f>
        <v>7</v>
      </c>
    </row>
    <row r="100" spans="1:8" s="16" customFormat="1" ht="21">
      <c r="A100" s="17" t="s">
        <v>21</v>
      </c>
      <c r="B100" s="19"/>
      <c r="C100" s="19"/>
      <c r="D100" s="19"/>
      <c r="E100" s="19"/>
      <c r="F100" s="19"/>
      <c r="G100" s="19"/>
      <c r="H100" s="19"/>
    </row>
    <row r="101" spans="1:8" s="16" customFormat="1" ht="21">
      <c r="A101" s="17" t="s">
        <v>92</v>
      </c>
      <c r="B101" s="19"/>
      <c r="C101" s="24"/>
      <c r="D101" s="24"/>
      <c r="E101" s="24"/>
      <c r="F101" s="24"/>
      <c r="G101" s="24"/>
      <c r="H101" s="24"/>
    </row>
    <row r="102" spans="1:8" s="16" customFormat="1" ht="21">
      <c r="A102" s="18" t="s">
        <v>22</v>
      </c>
      <c r="B102" s="19" t="s">
        <v>9</v>
      </c>
      <c r="C102" s="24">
        <v>0</v>
      </c>
      <c r="D102" s="24">
        <v>0</v>
      </c>
      <c r="E102" s="24">
        <v>1</v>
      </c>
      <c r="F102" s="24">
        <v>0</v>
      </c>
      <c r="G102" s="24">
        <v>0</v>
      </c>
      <c r="H102" s="24">
        <v>0</v>
      </c>
    </row>
    <row r="103" spans="1:8" s="16" customFormat="1" ht="21">
      <c r="A103" s="18" t="s">
        <v>23</v>
      </c>
      <c r="B103" s="19" t="s">
        <v>9</v>
      </c>
      <c r="C103" s="24">
        <v>0</v>
      </c>
      <c r="D103" s="24">
        <v>0</v>
      </c>
      <c r="E103" s="24">
        <v>4</v>
      </c>
      <c r="F103" s="24">
        <v>3</v>
      </c>
      <c r="G103" s="24">
        <v>2</v>
      </c>
      <c r="H103" s="24">
        <v>3</v>
      </c>
    </row>
    <row r="104" spans="1:8" s="16" customFormat="1" ht="21">
      <c r="A104" s="46" t="s">
        <v>10</v>
      </c>
      <c r="B104" s="46"/>
      <c r="C104" s="21">
        <f t="shared" ref="C104:H104" si="10">SUM(C102:C103)</f>
        <v>0</v>
      </c>
      <c r="D104" s="21">
        <f t="shared" si="10"/>
        <v>0</v>
      </c>
      <c r="E104" s="21">
        <f t="shared" si="10"/>
        <v>5</v>
      </c>
      <c r="F104" s="21">
        <f t="shared" si="10"/>
        <v>3</v>
      </c>
      <c r="G104" s="21">
        <f t="shared" si="10"/>
        <v>2</v>
      </c>
      <c r="H104" s="21">
        <f t="shared" si="10"/>
        <v>3</v>
      </c>
    </row>
    <row r="105" spans="1:8" s="16" customFormat="1" ht="21">
      <c r="A105" s="17" t="s">
        <v>32</v>
      </c>
      <c r="B105" s="19"/>
      <c r="C105" s="19"/>
      <c r="D105" s="19"/>
      <c r="E105" s="19"/>
      <c r="F105" s="19"/>
      <c r="G105" s="19"/>
      <c r="H105" s="19"/>
    </row>
    <row r="106" spans="1:8" s="16" customFormat="1" ht="21">
      <c r="A106" s="17" t="s">
        <v>91</v>
      </c>
      <c r="B106" s="19"/>
      <c r="C106" s="24"/>
      <c r="D106" s="24"/>
      <c r="E106" s="24"/>
      <c r="F106" s="24"/>
      <c r="G106" s="24"/>
      <c r="H106" s="24"/>
    </row>
    <row r="107" spans="1:8" s="16" customFormat="1" ht="21">
      <c r="A107" s="14" t="s">
        <v>33</v>
      </c>
      <c r="B107" s="19" t="s">
        <v>9</v>
      </c>
      <c r="C107" s="24">
        <v>0</v>
      </c>
      <c r="D107" s="24">
        <v>0</v>
      </c>
      <c r="E107" s="24">
        <v>0</v>
      </c>
      <c r="F107" s="24">
        <v>12</v>
      </c>
      <c r="G107" s="24">
        <v>6</v>
      </c>
      <c r="H107" s="24">
        <v>9</v>
      </c>
    </row>
    <row r="108" spans="1:8" s="16" customFormat="1" ht="21">
      <c r="A108" s="17" t="s">
        <v>51</v>
      </c>
      <c r="B108" s="2"/>
      <c r="C108" s="34"/>
      <c r="D108" s="34"/>
      <c r="E108" s="34"/>
      <c r="F108" s="34"/>
      <c r="G108" s="34"/>
      <c r="H108" s="34"/>
    </row>
    <row r="109" spans="1:8" s="16" customFormat="1" ht="21">
      <c r="A109" s="14" t="s">
        <v>53</v>
      </c>
      <c r="B109" s="19" t="s">
        <v>9</v>
      </c>
      <c r="C109" s="24">
        <v>0</v>
      </c>
      <c r="D109" s="24">
        <v>0</v>
      </c>
      <c r="E109" s="24">
        <v>0</v>
      </c>
      <c r="F109" s="24">
        <v>0</v>
      </c>
      <c r="G109" s="24">
        <v>6</v>
      </c>
      <c r="H109" s="24">
        <v>8</v>
      </c>
    </row>
    <row r="110" spans="1:8" s="16" customFormat="1" ht="21">
      <c r="A110" s="46" t="s">
        <v>10</v>
      </c>
      <c r="B110" s="46"/>
      <c r="C110" s="21">
        <f t="shared" ref="C110:H110" si="11">SUM(C107:C109)</f>
        <v>0</v>
      </c>
      <c r="D110" s="21">
        <f t="shared" si="11"/>
        <v>0</v>
      </c>
      <c r="E110" s="21">
        <f t="shared" si="11"/>
        <v>0</v>
      </c>
      <c r="F110" s="21">
        <f t="shared" si="11"/>
        <v>12</v>
      </c>
      <c r="G110" s="21">
        <f t="shared" si="11"/>
        <v>12</v>
      </c>
      <c r="H110" s="21">
        <f t="shared" si="11"/>
        <v>17</v>
      </c>
    </row>
    <row r="111" spans="1:8" s="16" customFormat="1" ht="21">
      <c r="A111" s="38" t="s">
        <v>41</v>
      </c>
      <c r="B111" s="38"/>
      <c r="C111" s="7">
        <f>SUM(C11,C58,C71,C87,C94,C99,C104,C110)</f>
        <v>8</v>
      </c>
      <c r="D111" s="7">
        <f>SUM(D11,D58,D71,D87,D94,D99,D104,D110)</f>
        <v>69</v>
      </c>
      <c r="E111" s="7">
        <f t="shared" ref="E111:H111" si="12">SUM(E11,E58,E71,E87,E94,E99,E104,E110)</f>
        <v>70</v>
      </c>
      <c r="F111" s="7">
        <f t="shared" si="12"/>
        <v>171</v>
      </c>
      <c r="G111" s="7">
        <f t="shared" si="12"/>
        <v>202</v>
      </c>
      <c r="H111" s="7">
        <f t="shared" si="12"/>
        <v>219</v>
      </c>
    </row>
    <row r="112" spans="1:8" s="16" customFormat="1" ht="21">
      <c r="A112" s="45" t="s">
        <v>18</v>
      </c>
      <c r="B112" s="45"/>
      <c r="C112" s="37">
        <f>SUM(C111:H111)</f>
        <v>739</v>
      </c>
      <c r="D112" s="35" t="s">
        <v>108</v>
      </c>
      <c r="E112" s="35"/>
      <c r="F112" s="35"/>
      <c r="G112" s="35"/>
      <c r="H112" s="36"/>
    </row>
    <row r="113" spans="2:8" ht="21">
      <c r="B113" s="33"/>
      <c r="C113" s="33"/>
      <c r="D113" s="33"/>
      <c r="E113" s="12"/>
      <c r="F113" s="39" t="s">
        <v>103</v>
      </c>
      <c r="G113" s="39"/>
      <c r="H113" s="12"/>
    </row>
  </sheetData>
  <mergeCells count="16">
    <mergeCell ref="A112:B112"/>
    <mergeCell ref="F113:G113"/>
    <mergeCell ref="A1:H1"/>
    <mergeCell ref="A110:B110"/>
    <mergeCell ref="A111:B111"/>
    <mergeCell ref="A11:B11"/>
    <mergeCell ref="A58:B58"/>
    <mergeCell ref="A35:B35"/>
    <mergeCell ref="A57:B57"/>
    <mergeCell ref="A71:B71"/>
    <mergeCell ref="A80:B80"/>
    <mergeCell ref="A86:B86"/>
    <mergeCell ref="A87:B87"/>
    <mergeCell ref="A94:B94"/>
    <mergeCell ref="A99:B99"/>
    <mergeCell ref="A104:B104"/>
  </mergeCells>
  <pageMargins left="0.51181102362204722" right="0" top="0.19685039370078741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8" sqref="B18"/>
    </sheetView>
  </sheetViews>
  <sheetFormatPr defaultColWidth="9" defaultRowHeight="15"/>
  <cols>
    <col min="1" max="1" width="36.42578125" style="12" customWidth="1"/>
    <col min="2" max="2" width="20.42578125" style="12" customWidth="1"/>
    <col min="3" max="3" width="23.42578125" style="12" customWidth="1"/>
    <col min="4" max="16384" width="9" style="12"/>
  </cols>
  <sheetData>
    <row r="1" spans="1:3" ht="42.75" customHeight="1">
      <c r="A1" s="41" t="s">
        <v>106</v>
      </c>
      <c r="B1" s="41"/>
      <c r="C1" s="41"/>
    </row>
    <row r="2" spans="1:3" ht="21">
      <c r="A2" s="9" t="s">
        <v>0</v>
      </c>
      <c r="B2" s="9" t="s">
        <v>1</v>
      </c>
      <c r="C2" s="9" t="s">
        <v>2</v>
      </c>
    </row>
    <row r="3" spans="1:3" ht="21">
      <c r="A3" s="13" t="s">
        <v>11</v>
      </c>
      <c r="B3" s="2"/>
      <c r="C3" s="2"/>
    </row>
    <row r="4" spans="1:3" s="16" customFormat="1" ht="21">
      <c r="A4" s="31" t="s">
        <v>46</v>
      </c>
      <c r="B4" s="19"/>
      <c r="C4" s="19"/>
    </row>
    <row r="5" spans="1:3" ht="21">
      <c r="A5" s="8" t="s">
        <v>20</v>
      </c>
      <c r="B5" s="15" t="s">
        <v>9</v>
      </c>
      <c r="C5" s="15">
        <v>174</v>
      </c>
    </row>
    <row r="6" spans="1:3" ht="21">
      <c r="A6" s="38" t="s">
        <v>10</v>
      </c>
      <c r="B6" s="38"/>
      <c r="C6" s="7">
        <f>SUM(C5)</f>
        <v>174</v>
      </c>
    </row>
    <row r="7" spans="1:3" ht="21">
      <c r="A7" s="27"/>
      <c r="B7" s="1"/>
      <c r="C7" s="1"/>
    </row>
    <row r="8" spans="1:3" ht="21">
      <c r="A8" s="1"/>
      <c r="B8" s="39" t="s">
        <v>103</v>
      </c>
      <c r="C8" s="39"/>
    </row>
  </sheetData>
  <mergeCells count="3">
    <mergeCell ref="B8:C8"/>
    <mergeCell ref="A1:C1"/>
    <mergeCell ref="A6:B6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จำนวน น.ศ. รวม</vt:lpstr>
      <vt:lpstr>ป.เอก</vt:lpstr>
      <vt:lpstr>ป.โท</vt:lpstr>
      <vt:lpstr>ป.บัณฑิต</vt:lpstr>
      <vt:lpstr>'จำนวน น.ศ. รวม'!Print_Area</vt:lpstr>
      <vt:lpstr>ป.โท!Print_Area</vt:lpstr>
      <vt:lpstr>ป.บัณฑิต!Print_Area</vt:lpstr>
      <vt:lpstr>ป.เอก!Print_Area</vt:lpstr>
      <vt:lpstr>ป.โท!Print_Titles</vt:lpstr>
      <vt:lpstr>ป.เอก!Print_Titles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John</cp:lastModifiedBy>
  <cp:lastPrinted>2019-09-24T08:56:26Z</cp:lastPrinted>
  <dcterms:created xsi:type="dcterms:W3CDTF">2018-02-23T08:43:57Z</dcterms:created>
  <dcterms:modified xsi:type="dcterms:W3CDTF">2019-09-24T09:24:55Z</dcterms:modified>
</cp:coreProperties>
</file>